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540" windowWidth="19875" windowHeight="7530" tabRatio="799" firstSheet="10" activeTab="18"/>
  </bookViews>
  <sheets>
    <sheet name="output1" sheetId="1" r:id="rId1"/>
    <sheet name="with all the variables" sheetId="2" r:id="rId2"/>
    <sheet name="without social signal" sheetId="3" r:id="rId3"/>
    <sheet name="with all the variables_log" sheetId="4" r:id="rId4"/>
    <sheet name="without social signal_log" sheetId="5" r:id="rId5"/>
    <sheet name="with review, search _log" sheetId="6" r:id="rId6"/>
    <sheet name="only with review all log" sheetId="10" r:id="rId7"/>
    <sheet name="Sheet7" sheetId="7" r:id="rId8"/>
    <sheet name="Sheet8" sheetId="8" r:id="rId9"/>
    <sheet name="Sheet9" sheetId="9" r:id="rId10"/>
    <sheet name="WITH +-VETIVE" sheetId="11" r:id="rId11"/>
    <sheet name="Sheet2" sheetId="12" r:id="rId12"/>
    <sheet name="Sheet1" sheetId="13" r:id="rId13"/>
    <sheet name="% approach" sheetId="14" r:id="rId14"/>
    <sheet name="% approach 2" sheetId="15" r:id="rId15"/>
    <sheet name="reg" sheetId="16" r:id="rId16"/>
    <sheet name="output_reg" sheetId="17" r:id="rId17"/>
    <sheet name="% approach output" sheetId="18" r:id="rId18"/>
    <sheet name="R_Excel" sheetId="19" r:id="rId19"/>
    <sheet name="R_Script" sheetId="20" r:id="rId20"/>
    <sheet name="R_Output" sheetId="21" r:id="rId21"/>
    <sheet name="Charts" sheetId="22" r:id="rId22"/>
  </sheets>
  <externalReferences>
    <externalReference r:id="rId23"/>
  </externalReferences>
  <definedNames>
    <definedName name="_xlnm._FilterDatabase" localSheetId="13" hidden="1">'% approach'!$H$2:$I$162</definedName>
    <definedName name="_xlnm._FilterDatabase" localSheetId="17" hidden="1">'% approach output'!$B$1:$N$162</definedName>
    <definedName name="_xlnm._FilterDatabase" localSheetId="6" hidden="1">'only with review all log'!$A$1:$S$166</definedName>
    <definedName name="_xlnm._FilterDatabase" localSheetId="0" hidden="1">output1!$A$1:$J$166</definedName>
    <definedName name="_xlnm._FilterDatabase" localSheetId="18" hidden="1">R_Excel!$A$1:$G$166</definedName>
    <definedName name="_xlnm._FilterDatabase" localSheetId="15" hidden="1">reg!$A$1:$H$162</definedName>
    <definedName name="_xlnm._FilterDatabase" localSheetId="10" hidden="1">'WITH +-VETIVE'!$A$2:$J$163</definedName>
    <definedName name="_xlnm._FilterDatabase" localSheetId="5" hidden="1">'with review, search _log'!$A$1:$S$166</definedName>
    <definedName name="_xlnm._FilterDatabase" localSheetId="4" hidden="1">'without social signal_log'!$C$1:$O$166</definedName>
    <definedName name="IDX" localSheetId="7">Sheet7!$A$1</definedName>
    <definedName name="SII">R_Excel!$A$1:$G$166</definedName>
  </definedNames>
  <calcPr calcId="125725"/>
</workbook>
</file>

<file path=xl/calcChain.xml><?xml version="1.0" encoding="utf-8"?>
<calcChain xmlns="http://schemas.openxmlformats.org/spreadsheetml/2006/main">
  <c r="N7" i="1"/>
  <c r="O7"/>
  <c r="I162" i="14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Z163" i="11"/>
  <c r="Y163"/>
  <c r="Z162"/>
  <c r="Y162"/>
  <c r="Z161"/>
  <c r="Y161"/>
  <c r="Z160"/>
  <c r="Y160"/>
  <c r="Z159"/>
  <c r="Y159"/>
  <c r="Z158"/>
  <c r="Y158"/>
  <c r="Z157"/>
  <c r="Y157"/>
  <c r="Z156"/>
  <c r="Y156"/>
  <c r="Z155"/>
  <c r="Y155"/>
  <c r="Z154"/>
  <c r="Y154"/>
  <c r="Z153"/>
  <c r="Y153"/>
  <c r="Z152"/>
  <c r="Y152"/>
  <c r="Z151"/>
  <c r="Y151"/>
  <c r="Z150"/>
  <c r="Y150"/>
  <c r="Z149"/>
  <c r="Y149"/>
  <c r="Z148"/>
  <c r="Y148"/>
  <c r="Z147"/>
  <c r="Y147"/>
  <c r="Z146"/>
  <c r="Y146"/>
  <c r="Z145"/>
  <c r="Y145"/>
  <c r="Z144"/>
  <c r="Y144"/>
  <c r="Z143"/>
  <c r="Y143"/>
  <c r="Z142"/>
  <c r="Y142"/>
  <c r="Z141"/>
  <c r="Y141"/>
  <c r="Z140"/>
  <c r="Y140"/>
  <c r="Z139"/>
  <c r="Y139"/>
  <c r="Z138"/>
  <c r="Y138"/>
  <c r="Z137"/>
  <c r="Y137"/>
  <c r="Z136"/>
  <c r="Y136"/>
  <c r="Z135"/>
  <c r="Y135"/>
  <c r="Z134"/>
  <c r="Y134"/>
  <c r="Z133"/>
  <c r="Y133"/>
  <c r="Z132"/>
  <c r="Y132"/>
  <c r="Z131"/>
  <c r="Y131"/>
  <c r="Z130"/>
  <c r="Y130"/>
  <c r="Z129"/>
  <c r="Y129"/>
  <c r="Z128"/>
  <c r="Y128"/>
  <c r="Z127"/>
  <c r="Y127"/>
  <c r="Z126"/>
  <c r="Y126"/>
  <c r="Z125"/>
  <c r="Y125"/>
  <c r="Z124"/>
  <c r="Y124"/>
  <c r="Z123"/>
  <c r="Y123"/>
  <c r="Z122"/>
  <c r="Y122"/>
  <c r="Z121"/>
  <c r="Y121"/>
  <c r="Z120"/>
  <c r="Y120"/>
  <c r="Z119"/>
  <c r="Y119"/>
  <c r="Z118"/>
  <c r="Y118"/>
  <c r="Z117"/>
  <c r="Y117"/>
  <c r="Z116"/>
  <c r="Y116"/>
  <c r="Z115"/>
  <c r="Y115"/>
  <c r="Z114"/>
  <c r="Y114"/>
  <c r="Z113"/>
  <c r="Y113"/>
  <c r="Z112"/>
  <c r="Y112"/>
  <c r="Z111"/>
  <c r="Y111"/>
  <c r="Z110"/>
  <c r="Y110"/>
  <c r="Z109"/>
  <c r="Y109"/>
  <c r="Z108"/>
  <c r="Y108"/>
  <c r="Z107"/>
  <c r="Y107"/>
  <c r="Z106"/>
  <c r="Y106"/>
  <c r="Z105"/>
  <c r="Y105"/>
  <c r="Z104"/>
  <c r="Y104"/>
  <c r="Z103"/>
  <c r="Y103"/>
  <c r="Z102"/>
  <c r="Y102"/>
  <c r="Z101"/>
  <c r="Y101"/>
  <c r="Z100"/>
  <c r="Y100"/>
  <c r="Z99"/>
  <c r="Y99"/>
  <c r="Z98"/>
  <c r="Y98"/>
  <c r="Z97"/>
  <c r="Y97"/>
  <c r="Z96"/>
  <c r="Y96"/>
  <c r="Z95"/>
  <c r="Y95"/>
  <c r="Z94"/>
  <c r="Y94"/>
  <c r="Z93"/>
  <c r="Y93"/>
  <c r="Z92"/>
  <c r="Y92"/>
  <c r="Z91"/>
  <c r="Y91"/>
  <c r="Z90"/>
  <c r="Y90"/>
  <c r="Z89"/>
  <c r="Y89"/>
  <c r="Z88"/>
  <c r="Y88"/>
  <c r="Z87"/>
  <c r="Y87"/>
  <c r="Z86"/>
  <c r="Y86"/>
  <c r="Z85"/>
  <c r="Y85"/>
  <c r="Z84"/>
  <c r="Y84"/>
  <c r="Z83"/>
  <c r="Y83"/>
  <c r="Z82"/>
  <c r="Y82"/>
  <c r="Z81"/>
  <c r="Y81"/>
  <c r="Z80"/>
  <c r="Y80"/>
  <c r="Z79"/>
  <c r="Y79"/>
  <c r="Z78"/>
  <c r="Y78"/>
  <c r="Z77"/>
  <c r="Y77"/>
  <c r="Z76"/>
  <c r="Y76"/>
  <c r="Z75"/>
  <c r="Y75"/>
  <c r="Z74"/>
  <c r="Y74"/>
  <c r="Z73"/>
  <c r="Y73"/>
  <c r="Z72"/>
  <c r="Y72"/>
  <c r="Z71"/>
  <c r="Y71"/>
  <c r="Z70"/>
  <c r="Y70"/>
  <c r="Z69"/>
  <c r="Y69"/>
  <c r="Z68"/>
  <c r="Y68"/>
  <c r="Z67"/>
  <c r="Y67"/>
  <c r="Z66"/>
  <c r="Y66"/>
  <c r="Z65"/>
  <c r="Y65"/>
  <c r="Z64"/>
  <c r="Y64"/>
  <c r="Z63"/>
  <c r="Y63"/>
  <c r="Z62"/>
  <c r="Y62"/>
  <c r="Z61"/>
  <c r="Y61"/>
  <c r="Z60"/>
  <c r="Y60"/>
  <c r="Z59"/>
  <c r="Y59"/>
  <c r="Z58"/>
  <c r="Y58"/>
  <c r="Z57"/>
  <c r="Y57"/>
  <c r="Z56"/>
  <c r="Y56"/>
  <c r="Z55"/>
  <c r="Y55"/>
  <c r="Z54"/>
  <c r="Y54"/>
  <c r="Z53"/>
  <c r="Y53"/>
  <c r="Z52"/>
  <c r="Y52"/>
  <c r="Z51"/>
  <c r="Y51"/>
  <c r="Z50"/>
  <c r="Y50"/>
  <c r="Z49"/>
  <c r="Y49"/>
  <c r="Z48"/>
  <c r="Y48"/>
  <c r="Z47"/>
  <c r="Y47"/>
  <c r="Z46"/>
  <c r="Y46"/>
  <c r="Z45"/>
  <c r="Y45"/>
  <c r="Z44"/>
  <c r="Y44"/>
  <c r="Z43"/>
  <c r="Y43"/>
  <c r="Z42"/>
  <c r="Y42"/>
  <c r="Z41"/>
  <c r="Y41"/>
  <c r="Z40"/>
  <c r="Y40"/>
  <c r="Z39"/>
  <c r="Y39"/>
  <c r="Z38"/>
  <c r="Y38"/>
  <c r="Z37"/>
  <c r="Y37"/>
  <c r="Z36"/>
  <c r="Y36"/>
  <c r="Z35"/>
  <c r="Y35"/>
  <c r="Z34"/>
  <c r="Y34"/>
  <c r="Z33"/>
  <c r="Y33"/>
  <c r="Z32"/>
  <c r="Y32"/>
  <c r="Z31"/>
  <c r="Y31"/>
  <c r="Z30"/>
  <c r="Y30"/>
  <c r="Z29"/>
  <c r="Y29"/>
  <c r="Z28"/>
  <c r="Y28"/>
  <c r="Z27"/>
  <c r="Y27"/>
  <c r="Z26"/>
  <c r="Y26"/>
  <c r="Z25"/>
  <c r="Y25"/>
  <c r="Z24"/>
  <c r="Y24"/>
  <c r="Z23"/>
  <c r="Y23"/>
  <c r="Z22"/>
  <c r="Y22"/>
  <c r="Z21"/>
  <c r="Y21"/>
  <c r="Z20"/>
  <c r="Y20"/>
  <c r="Z19"/>
  <c r="Y19"/>
  <c r="Z18"/>
  <c r="Y18"/>
  <c r="Z17"/>
  <c r="Y17"/>
  <c r="Z16"/>
  <c r="Y16"/>
  <c r="Z15"/>
  <c r="Y15"/>
  <c r="Z14"/>
  <c r="Y14"/>
  <c r="Z13"/>
  <c r="Y13"/>
  <c r="Z12"/>
  <c r="Y12"/>
  <c r="Z11"/>
  <c r="Y11"/>
  <c r="Z10"/>
  <c r="Y10"/>
  <c r="Z9"/>
  <c r="Y9"/>
  <c r="Z8"/>
  <c r="Y8"/>
  <c r="Z7"/>
  <c r="Y7"/>
  <c r="Z6"/>
  <c r="Y6"/>
  <c r="Z5"/>
  <c r="Y5"/>
  <c r="Z4"/>
  <c r="Y4"/>
  <c r="Z3"/>
  <c r="Y3"/>
  <c r="N11" i="1" l="1"/>
  <c r="O11"/>
  <c r="S163" i="11"/>
  <c r="R163"/>
  <c r="Q163"/>
  <c r="P163"/>
  <c r="O163"/>
  <c r="N163"/>
  <c r="M163"/>
  <c r="S162"/>
  <c r="R162"/>
  <c r="Q162"/>
  <c r="P162"/>
  <c r="O162"/>
  <c r="N162"/>
  <c r="M162"/>
  <c r="S161"/>
  <c r="R161"/>
  <c r="Q161"/>
  <c r="P161"/>
  <c r="O161"/>
  <c r="N161"/>
  <c r="M161"/>
  <c r="S160"/>
  <c r="R160"/>
  <c r="Q160"/>
  <c r="P160"/>
  <c r="O160"/>
  <c r="N160"/>
  <c r="M160"/>
  <c r="S159"/>
  <c r="R159"/>
  <c r="Q159"/>
  <c r="P159"/>
  <c r="O159"/>
  <c r="N159"/>
  <c r="M159"/>
  <c r="S158"/>
  <c r="R158"/>
  <c r="Q158"/>
  <c r="P158"/>
  <c r="O158"/>
  <c r="N158"/>
  <c r="M158"/>
  <c r="S157"/>
  <c r="R157"/>
  <c r="Q157"/>
  <c r="P157"/>
  <c r="O157"/>
  <c r="N157"/>
  <c r="M157"/>
  <c r="S156"/>
  <c r="R156"/>
  <c r="Q156"/>
  <c r="P156"/>
  <c r="O156"/>
  <c r="N156"/>
  <c r="M156"/>
  <c r="S155"/>
  <c r="R155"/>
  <c r="Q155"/>
  <c r="P155"/>
  <c r="O155"/>
  <c r="N155"/>
  <c r="M155"/>
  <c r="S154"/>
  <c r="R154"/>
  <c r="Q154"/>
  <c r="P154"/>
  <c r="O154"/>
  <c r="N154"/>
  <c r="M154"/>
  <c r="S153"/>
  <c r="R153"/>
  <c r="Q153"/>
  <c r="P153"/>
  <c r="O153"/>
  <c r="N153"/>
  <c r="M153"/>
  <c r="S152"/>
  <c r="R152"/>
  <c r="Q152"/>
  <c r="P152"/>
  <c r="O152"/>
  <c r="N152"/>
  <c r="M152"/>
  <c r="S151"/>
  <c r="R151"/>
  <c r="Q151"/>
  <c r="P151"/>
  <c r="O151"/>
  <c r="N151"/>
  <c r="M151"/>
  <c r="S150"/>
  <c r="R150"/>
  <c r="Q150"/>
  <c r="P150"/>
  <c r="O150"/>
  <c r="N150"/>
  <c r="M150"/>
  <c r="S149"/>
  <c r="R149"/>
  <c r="Q149"/>
  <c r="P149"/>
  <c r="O149"/>
  <c r="N149"/>
  <c r="M149"/>
  <c r="S148"/>
  <c r="R148"/>
  <c r="Q148"/>
  <c r="P148"/>
  <c r="O148"/>
  <c r="N148"/>
  <c r="M148"/>
  <c r="S147"/>
  <c r="R147"/>
  <c r="Q147"/>
  <c r="P147"/>
  <c r="O147"/>
  <c r="N147"/>
  <c r="M147"/>
  <c r="S146"/>
  <c r="R146"/>
  <c r="Q146"/>
  <c r="P146"/>
  <c r="O146"/>
  <c r="N146"/>
  <c r="M146"/>
  <c r="S145"/>
  <c r="R145"/>
  <c r="Q145"/>
  <c r="P145"/>
  <c r="O145"/>
  <c r="N145"/>
  <c r="M145"/>
  <c r="S144"/>
  <c r="R144"/>
  <c r="Q144"/>
  <c r="P144"/>
  <c r="O144"/>
  <c r="N144"/>
  <c r="M144"/>
  <c r="S143"/>
  <c r="R143"/>
  <c r="Q143"/>
  <c r="P143"/>
  <c r="O143"/>
  <c r="N143"/>
  <c r="M143"/>
  <c r="S142"/>
  <c r="R142"/>
  <c r="Q142"/>
  <c r="P142"/>
  <c r="O142"/>
  <c r="N142"/>
  <c r="M142"/>
  <c r="S141"/>
  <c r="R141"/>
  <c r="Q141"/>
  <c r="P141"/>
  <c r="O141"/>
  <c r="N141"/>
  <c r="M141"/>
  <c r="S140"/>
  <c r="R140"/>
  <c r="Q140"/>
  <c r="P140"/>
  <c r="O140"/>
  <c r="N140"/>
  <c r="M140"/>
  <c r="S139"/>
  <c r="R139"/>
  <c r="Q139"/>
  <c r="P139"/>
  <c r="O139"/>
  <c r="N139"/>
  <c r="M139"/>
  <c r="S138"/>
  <c r="R138"/>
  <c r="Q138"/>
  <c r="P138"/>
  <c r="O138"/>
  <c r="N138"/>
  <c r="M138"/>
  <c r="S137"/>
  <c r="R137"/>
  <c r="Q137"/>
  <c r="P137"/>
  <c r="O137"/>
  <c r="N137"/>
  <c r="M137"/>
  <c r="S136"/>
  <c r="R136"/>
  <c r="Q136"/>
  <c r="P136"/>
  <c r="O136"/>
  <c r="N136"/>
  <c r="M136"/>
  <c r="S135"/>
  <c r="R135"/>
  <c r="Q135"/>
  <c r="P135"/>
  <c r="O135"/>
  <c r="N135"/>
  <c r="M135"/>
  <c r="S134"/>
  <c r="R134"/>
  <c r="Q134"/>
  <c r="P134"/>
  <c r="O134"/>
  <c r="N134"/>
  <c r="M134"/>
  <c r="S133"/>
  <c r="R133"/>
  <c r="Q133"/>
  <c r="P133"/>
  <c r="O133"/>
  <c r="N133"/>
  <c r="M133"/>
  <c r="S132"/>
  <c r="R132"/>
  <c r="Q132"/>
  <c r="P132"/>
  <c r="O132"/>
  <c r="N132"/>
  <c r="M132"/>
  <c r="S131"/>
  <c r="R131"/>
  <c r="Q131"/>
  <c r="P131"/>
  <c r="O131"/>
  <c r="N131"/>
  <c r="M131"/>
  <c r="S130"/>
  <c r="R130"/>
  <c r="Q130"/>
  <c r="P130"/>
  <c r="O130"/>
  <c r="N130"/>
  <c r="M130"/>
  <c r="S129"/>
  <c r="R129"/>
  <c r="Q129"/>
  <c r="P129"/>
  <c r="O129"/>
  <c r="N129"/>
  <c r="M129"/>
  <c r="S128"/>
  <c r="R128"/>
  <c r="Q128"/>
  <c r="P128"/>
  <c r="O128"/>
  <c r="N128"/>
  <c r="M128"/>
  <c r="S127"/>
  <c r="R127"/>
  <c r="Q127"/>
  <c r="P127"/>
  <c r="O127"/>
  <c r="N127"/>
  <c r="M127"/>
  <c r="S126"/>
  <c r="R126"/>
  <c r="Q126"/>
  <c r="P126"/>
  <c r="O126"/>
  <c r="N126"/>
  <c r="M126"/>
  <c r="S125"/>
  <c r="R125"/>
  <c r="Q125"/>
  <c r="P125"/>
  <c r="O125"/>
  <c r="N125"/>
  <c r="M125"/>
  <c r="S124"/>
  <c r="R124"/>
  <c r="Q124"/>
  <c r="P124"/>
  <c r="O124"/>
  <c r="N124"/>
  <c r="M124"/>
  <c r="S123"/>
  <c r="R123"/>
  <c r="Q123"/>
  <c r="P123"/>
  <c r="O123"/>
  <c r="N123"/>
  <c r="M123"/>
  <c r="S122"/>
  <c r="R122"/>
  <c r="Q122"/>
  <c r="P122"/>
  <c r="O122"/>
  <c r="N122"/>
  <c r="M122"/>
  <c r="S121"/>
  <c r="R121"/>
  <c r="Q121"/>
  <c r="P121"/>
  <c r="O121"/>
  <c r="N121"/>
  <c r="M121"/>
  <c r="S120"/>
  <c r="R120"/>
  <c r="Q120"/>
  <c r="P120"/>
  <c r="O120"/>
  <c r="N120"/>
  <c r="M120"/>
  <c r="S119"/>
  <c r="R119"/>
  <c r="Q119"/>
  <c r="P119"/>
  <c r="O119"/>
  <c r="N119"/>
  <c r="M119"/>
  <c r="S118"/>
  <c r="R118"/>
  <c r="Q118"/>
  <c r="P118"/>
  <c r="O118"/>
  <c r="N118"/>
  <c r="M118"/>
  <c r="S117"/>
  <c r="R117"/>
  <c r="Q117"/>
  <c r="P117"/>
  <c r="O117"/>
  <c r="N117"/>
  <c r="M117"/>
  <c r="S116"/>
  <c r="R116"/>
  <c r="Q116"/>
  <c r="P116"/>
  <c r="O116"/>
  <c r="N116"/>
  <c r="M116"/>
  <c r="S115"/>
  <c r="R115"/>
  <c r="Q115"/>
  <c r="P115"/>
  <c r="O115"/>
  <c r="N115"/>
  <c r="M115"/>
  <c r="S114"/>
  <c r="R114"/>
  <c r="Q114"/>
  <c r="P114"/>
  <c r="O114"/>
  <c r="N114"/>
  <c r="M114"/>
  <c r="S113"/>
  <c r="R113"/>
  <c r="Q113"/>
  <c r="P113"/>
  <c r="O113"/>
  <c r="N113"/>
  <c r="M113"/>
  <c r="S112"/>
  <c r="R112"/>
  <c r="Q112"/>
  <c r="P112"/>
  <c r="O112"/>
  <c r="N112"/>
  <c r="M112"/>
  <c r="S111"/>
  <c r="R111"/>
  <c r="Q111"/>
  <c r="P111"/>
  <c r="O111"/>
  <c r="N111"/>
  <c r="M111"/>
  <c r="S110"/>
  <c r="R110"/>
  <c r="Q110"/>
  <c r="P110"/>
  <c r="O110"/>
  <c r="N110"/>
  <c r="M110"/>
  <c r="S109"/>
  <c r="R109"/>
  <c r="Q109"/>
  <c r="P109"/>
  <c r="O109"/>
  <c r="N109"/>
  <c r="M109"/>
  <c r="S108"/>
  <c r="R108"/>
  <c r="Q108"/>
  <c r="P108"/>
  <c r="O108"/>
  <c r="N108"/>
  <c r="M108"/>
  <c r="S107"/>
  <c r="R107"/>
  <c r="Q107"/>
  <c r="P107"/>
  <c r="O107"/>
  <c r="N107"/>
  <c r="M107"/>
  <c r="S106"/>
  <c r="R106"/>
  <c r="Q106"/>
  <c r="P106"/>
  <c r="O106"/>
  <c r="N106"/>
  <c r="M106"/>
  <c r="S105"/>
  <c r="R105"/>
  <c r="Q105"/>
  <c r="P105"/>
  <c r="O105"/>
  <c r="N105"/>
  <c r="M105"/>
  <c r="S104"/>
  <c r="R104"/>
  <c r="Q104"/>
  <c r="P104"/>
  <c r="O104"/>
  <c r="N104"/>
  <c r="M104"/>
  <c r="S103"/>
  <c r="R103"/>
  <c r="Q103"/>
  <c r="P103"/>
  <c r="O103"/>
  <c r="N103"/>
  <c r="M103"/>
  <c r="S102"/>
  <c r="R102"/>
  <c r="Q102"/>
  <c r="P102"/>
  <c r="O102"/>
  <c r="N102"/>
  <c r="M102"/>
  <c r="S101"/>
  <c r="R101"/>
  <c r="Q101"/>
  <c r="P101"/>
  <c r="O101"/>
  <c r="N101"/>
  <c r="M101"/>
  <c r="S100"/>
  <c r="R100"/>
  <c r="Q100"/>
  <c r="P100"/>
  <c r="O100"/>
  <c r="N100"/>
  <c r="M100"/>
  <c r="S99"/>
  <c r="R99"/>
  <c r="Q99"/>
  <c r="P99"/>
  <c r="O99"/>
  <c r="N99"/>
  <c r="M99"/>
  <c r="S98"/>
  <c r="R98"/>
  <c r="Q98"/>
  <c r="P98"/>
  <c r="O98"/>
  <c r="N98"/>
  <c r="M98"/>
  <c r="S97"/>
  <c r="R97"/>
  <c r="Q97"/>
  <c r="P97"/>
  <c r="O97"/>
  <c r="N97"/>
  <c r="M97"/>
  <c r="S96"/>
  <c r="R96"/>
  <c r="Q96"/>
  <c r="P96"/>
  <c r="O96"/>
  <c r="N96"/>
  <c r="M96"/>
  <c r="S95"/>
  <c r="R95"/>
  <c r="Q95"/>
  <c r="P95"/>
  <c r="O95"/>
  <c r="N95"/>
  <c r="M95"/>
  <c r="S94"/>
  <c r="R94"/>
  <c r="Q94"/>
  <c r="P94"/>
  <c r="O94"/>
  <c r="N94"/>
  <c r="M94"/>
  <c r="S93"/>
  <c r="R93"/>
  <c r="Q93"/>
  <c r="P93"/>
  <c r="O93"/>
  <c r="N93"/>
  <c r="M93"/>
  <c r="S92"/>
  <c r="R92"/>
  <c r="Q92"/>
  <c r="P92"/>
  <c r="O92"/>
  <c r="N92"/>
  <c r="M92"/>
  <c r="S91"/>
  <c r="R91"/>
  <c r="Q91"/>
  <c r="P91"/>
  <c r="O91"/>
  <c r="N91"/>
  <c r="M91"/>
  <c r="S90"/>
  <c r="R90"/>
  <c r="Q90"/>
  <c r="P90"/>
  <c r="O90"/>
  <c r="N90"/>
  <c r="M90"/>
  <c r="S89"/>
  <c r="R89"/>
  <c r="Q89"/>
  <c r="P89"/>
  <c r="O89"/>
  <c r="N89"/>
  <c r="M89"/>
  <c r="S88"/>
  <c r="R88"/>
  <c r="Q88"/>
  <c r="P88"/>
  <c r="O88"/>
  <c r="N88"/>
  <c r="M88"/>
  <c r="S87"/>
  <c r="R87"/>
  <c r="Q87"/>
  <c r="P87"/>
  <c r="O87"/>
  <c r="N87"/>
  <c r="M87"/>
  <c r="S86"/>
  <c r="R86"/>
  <c r="Q86"/>
  <c r="P86"/>
  <c r="O86"/>
  <c r="N86"/>
  <c r="M86"/>
  <c r="S85"/>
  <c r="R85"/>
  <c r="Q85"/>
  <c r="P85"/>
  <c r="O85"/>
  <c r="N85"/>
  <c r="M85"/>
  <c r="S84"/>
  <c r="R84"/>
  <c r="Q84"/>
  <c r="P84"/>
  <c r="O84"/>
  <c r="N84"/>
  <c r="M84"/>
  <c r="S83"/>
  <c r="R83"/>
  <c r="Q83"/>
  <c r="P83"/>
  <c r="O83"/>
  <c r="N83"/>
  <c r="M83"/>
  <c r="S82"/>
  <c r="R82"/>
  <c r="Q82"/>
  <c r="P82"/>
  <c r="O82"/>
  <c r="N82"/>
  <c r="M82"/>
  <c r="S81"/>
  <c r="R81"/>
  <c r="Q81"/>
  <c r="P81"/>
  <c r="O81"/>
  <c r="N81"/>
  <c r="M81"/>
  <c r="S80"/>
  <c r="R80"/>
  <c r="Q80"/>
  <c r="P80"/>
  <c r="O80"/>
  <c r="N80"/>
  <c r="M80"/>
  <c r="S79"/>
  <c r="R79"/>
  <c r="Q79"/>
  <c r="P79"/>
  <c r="O79"/>
  <c r="N79"/>
  <c r="M79"/>
  <c r="S78"/>
  <c r="R78"/>
  <c r="Q78"/>
  <c r="P78"/>
  <c r="O78"/>
  <c r="N78"/>
  <c r="M78"/>
  <c r="S77"/>
  <c r="R77"/>
  <c r="Q77"/>
  <c r="P77"/>
  <c r="O77"/>
  <c r="N77"/>
  <c r="M77"/>
  <c r="S76"/>
  <c r="R76"/>
  <c r="Q76"/>
  <c r="P76"/>
  <c r="O76"/>
  <c r="N76"/>
  <c r="M76"/>
  <c r="S75"/>
  <c r="R75"/>
  <c r="Q75"/>
  <c r="P75"/>
  <c r="O75"/>
  <c r="N75"/>
  <c r="M75"/>
  <c r="S74"/>
  <c r="R74"/>
  <c r="Q74"/>
  <c r="P74"/>
  <c r="O74"/>
  <c r="N74"/>
  <c r="M74"/>
  <c r="S73"/>
  <c r="R73"/>
  <c r="Q73"/>
  <c r="P73"/>
  <c r="O73"/>
  <c r="N73"/>
  <c r="M73"/>
  <c r="S72"/>
  <c r="R72"/>
  <c r="Q72"/>
  <c r="P72"/>
  <c r="O72"/>
  <c r="N72"/>
  <c r="M72"/>
  <c r="S71"/>
  <c r="R71"/>
  <c r="Q71"/>
  <c r="P71"/>
  <c r="O71"/>
  <c r="N71"/>
  <c r="M71"/>
  <c r="S70"/>
  <c r="R70"/>
  <c r="Q70"/>
  <c r="P70"/>
  <c r="O70"/>
  <c r="N70"/>
  <c r="M70"/>
  <c r="S69"/>
  <c r="R69"/>
  <c r="Q69"/>
  <c r="P69"/>
  <c r="O69"/>
  <c r="N69"/>
  <c r="M69"/>
  <c r="S68"/>
  <c r="R68"/>
  <c r="Q68"/>
  <c r="P68"/>
  <c r="O68"/>
  <c r="N68"/>
  <c r="M68"/>
  <c r="S67"/>
  <c r="R67"/>
  <c r="Q67"/>
  <c r="P67"/>
  <c r="O67"/>
  <c r="N67"/>
  <c r="M67"/>
  <c r="S66"/>
  <c r="R66"/>
  <c r="Q66"/>
  <c r="P66"/>
  <c r="O66"/>
  <c r="N66"/>
  <c r="M66"/>
  <c r="S65"/>
  <c r="R65"/>
  <c r="Q65"/>
  <c r="P65"/>
  <c r="O65"/>
  <c r="N65"/>
  <c r="M65"/>
  <c r="S64"/>
  <c r="R64"/>
  <c r="Q64"/>
  <c r="P64"/>
  <c r="O64"/>
  <c r="N64"/>
  <c r="M64"/>
  <c r="S63"/>
  <c r="R63"/>
  <c r="Q63"/>
  <c r="P63"/>
  <c r="O63"/>
  <c r="N63"/>
  <c r="M63"/>
  <c r="S62"/>
  <c r="R62"/>
  <c r="Q62"/>
  <c r="P62"/>
  <c r="O62"/>
  <c r="N62"/>
  <c r="M62"/>
  <c r="S61"/>
  <c r="R61"/>
  <c r="Q61"/>
  <c r="P61"/>
  <c r="O61"/>
  <c r="N61"/>
  <c r="M61"/>
  <c r="S60"/>
  <c r="R60"/>
  <c r="Q60"/>
  <c r="P60"/>
  <c r="O60"/>
  <c r="N60"/>
  <c r="M60"/>
  <c r="S59"/>
  <c r="R59"/>
  <c r="Q59"/>
  <c r="P59"/>
  <c r="O59"/>
  <c r="N59"/>
  <c r="M59"/>
  <c r="S58"/>
  <c r="R58"/>
  <c r="Q58"/>
  <c r="P58"/>
  <c r="O58"/>
  <c r="N58"/>
  <c r="M58"/>
  <c r="S57"/>
  <c r="R57"/>
  <c r="Q57"/>
  <c r="P57"/>
  <c r="O57"/>
  <c r="N57"/>
  <c r="M57"/>
  <c r="S56"/>
  <c r="R56"/>
  <c r="Q56"/>
  <c r="P56"/>
  <c r="O56"/>
  <c r="N56"/>
  <c r="M56"/>
  <c r="S55"/>
  <c r="R55"/>
  <c r="Q55"/>
  <c r="P55"/>
  <c r="O55"/>
  <c r="N55"/>
  <c r="M55"/>
  <c r="S54"/>
  <c r="R54"/>
  <c r="Q54"/>
  <c r="P54"/>
  <c r="O54"/>
  <c r="N54"/>
  <c r="M54"/>
  <c r="S53"/>
  <c r="R53"/>
  <c r="Q53"/>
  <c r="P53"/>
  <c r="O53"/>
  <c r="N53"/>
  <c r="M53"/>
  <c r="S52"/>
  <c r="R52"/>
  <c r="Q52"/>
  <c r="P52"/>
  <c r="O52"/>
  <c r="N52"/>
  <c r="M52"/>
  <c r="S51"/>
  <c r="R51"/>
  <c r="Q51"/>
  <c r="P51"/>
  <c r="O51"/>
  <c r="N51"/>
  <c r="M51"/>
  <c r="S50"/>
  <c r="R50"/>
  <c r="Q50"/>
  <c r="P50"/>
  <c r="O50"/>
  <c r="N50"/>
  <c r="M50"/>
  <c r="S49"/>
  <c r="R49"/>
  <c r="Q49"/>
  <c r="P49"/>
  <c r="O49"/>
  <c r="N49"/>
  <c r="M49"/>
  <c r="S48"/>
  <c r="R48"/>
  <c r="Q48"/>
  <c r="P48"/>
  <c r="O48"/>
  <c r="N48"/>
  <c r="M48"/>
  <c r="S47"/>
  <c r="R47"/>
  <c r="Q47"/>
  <c r="P47"/>
  <c r="O47"/>
  <c r="N47"/>
  <c r="M47"/>
  <c r="S46"/>
  <c r="R46"/>
  <c r="Q46"/>
  <c r="P46"/>
  <c r="O46"/>
  <c r="N46"/>
  <c r="M46"/>
  <c r="S45"/>
  <c r="R45"/>
  <c r="Q45"/>
  <c r="P45"/>
  <c r="O45"/>
  <c r="N45"/>
  <c r="M45"/>
  <c r="S44"/>
  <c r="R44"/>
  <c r="Q44"/>
  <c r="P44"/>
  <c r="O44"/>
  <c r="N44"/>
  <c r="M44"/>
  <c r="S43"/>
  <c r="R43"/>
  <c r="Q43"/>
  <c r="P43"/>
  <c r="O43"/>
  <c r="N43"/>
  <c r="M43"/>
  <c r="S42"/>
  <c r="R42"/>
  <c r="Q42"/>
  <c r="P42"/>
  <c r="O42"/>
  <c r="N42"/>
  <c r="M42"/>
  <c r="S41"/>
  <c r="R41"/>
  <c r="Q41"/>
  <c r="P41"/>
  <c r="O41"/>
  <c r="N41"/>
  <c r="M41"/>
  <c r="S40"/>
  <c r="R40"/>
  <c r="Q40"/>
  <c r="P40"/>
  <c r="O40"/>
  <c r="N40"/>
  <c r="M40"/>
  <c r="S39"/>
  <c r="R39"/>
  <c r="Q39"/>
  <c r="P39"/>
  <c r="O39"/>
  <c r="N39"/>
  <c r="M39"/>
  <c r="S38"/>
  <c r="R38"/>
  <c r="Q38"/>
  <c r="P38"/>
  <c r="O38"/>
  <c r="N38"/>
  <c r="M38"/>
  <c r="S37"/>
  <c r="R37"/>
  <c r="Q37"/>
  <c r="P37"/>
  <c r="O37"/>
  <c r="N37"/>
  <c r="M37"/>
  <c r="S36"/>
  <c r="R36"/>
  <c r="Q36"/>
  <c r="P36"/>
  <c r="O36"/>
  <c r="N36"/>
  <c r="M36"/>
  <c r="S35"/>
  <c r="R35"/>
  <c r="Q35"/>
  <c r="P35"/>
  <c r="O35"/>
  <c r="N35"/>
  <c r="M35"/>
  <c r="S34"/>
  <c r="R34"/>
  <c r="Q34"/>
  <c r="P34"/>
  <c r="O34"/>
  <c r="N34"/>
  <c r="M34"/>
  <c r="S33"/>
  <c r="R33"/>
  <c r="Q33"/>
  <c r="P33"/>
  <c r="O33"/>
  <c r="N33"/>
  <c r="M33"/>
  <c r="S32"/>
  <c r="R32"/>
  <c r="Q32"/>
  <c r="P32"/>
  <c r="O32"/>
  <c r="N32"/>
  <c r="M32"/>
  <c r="S31"/>
  <c r="R31"/>
  <c r="Q31"/>
  <c r="P31"/>
  <c r="O31"/>
  <c r="N31"/>
  <c r="M31"/>
  <c r="S30"/>
  <c r="R30"/>
  <c r="Q30"/>
  <c r="P30"/>
  <c r="O30"/>
  <c r="N30"/>
  <c r="M30"/>
  <c r="S29"/>
  <c r="R29"/>
  <c r="Q29"/>
  <c r="P29"/>
  <c r="O29"/>
  <c r="N29"/>
  <c r="M29"/>
  <c r="S28"/>
  <c r="R28"/>
  <c r="Q28"/>
  <c r="P28"/>
  <c r="O28"/>
  <c r="N28"/>
  <c r="M28"/>
  <c r="S27"/>
  <c r="R27"/>
  <c r="Q27"/>
  <c r="P27"/>
  <c r="O27"/>
  <c r="N27"/>
  <c r="M27"/>
  <c r="S26"/>
  <c r="R26"/>
  <c r="Q26"/>
  <c r="P26"/>
  <c r="O26"/>
  <c r="N26"/>
  <c r="M26"/>
  <c r="S25"/>
  <c r="R25"/>
  <c r="Q25"/>
  <c r="P25"/>
  <c r="O25"/>
  <c r="N25"/>
  <c r="M25"/>
  <c r="S24"/>
  <c r="R24"/>
  <c r="Q24"/>
  <c r="P24"/>
  <c r="O24"/>
  <c r="N24"/>
  <c r="M24"/>
  <c r="S23"/>
  <c r="R23"/>
  <c r="Q23"/>
  <c r="P23"/>
  <c r="O23"/>
  <c r="N23"/>
  <c r="M23"/>
  <c r="S22"/>
  <c r="R22"/>
  <c r="Q22"/>
  <c r="P22"/>
  <c r="O22"/>
  <c r="N22"/>
  <c r="M22"/>
  <c r="S21"/>
  <c r="R21"/>
  <c r="Q21"/>
  <c r="P21"/>
  <c r="O21"/>
  <c r="N21"/>
  <c r="M21"/>
  <c r="S20"/>
  <c r="R20"/>
  <c r="Q20"/>
  <c r="P20"/>
  <c r="O20"/>
  <c r="N20"/>
  <c r="M20"/>
  <c r="S19"/>
  <c r="R19"/>
  <c r="Q19"/>
  <c r="P19"/>
  <c r="O19"/>
  <c r="N19"/>
  <c r="M19"/>
  <c r="S18"/>
  <c r="R18"/>
  <c r="Q18"/>
  <c r="P18"/>
  <c r="O18"/>
  <c r="N18"/>
  <c r="M18"/>
  <c r="S17"/>
  <c r="R17"/>
  <c r="Q17"/>
  <c r="P17"/>
  <c r="O17"/>
  <c r="N17"/>
  <c r="M17"/>
  <c r="S16"/>
  <c r="R16"/>
  <c r="Q16"/>
  <c r="P16"/>
  <c r="O16"/>
  <c r="N16"/>
  <c r="M16"/>
  <c r="S15"/>
  <c r="R15"/>
  <c r="Q15"/>
  <c r="P15"/>
  <c r="O15"/>
  <c r="N15"/>
  <c r="M15"/>
  <c r="S14"/>
  <c r="R14"/>
  <c r="Q14"/>
  <c r="P14"/>
  <c r="O14"/>
  <c r="N14"/>
  <c r="M14"/>
  <c r="S13"/>
  <c r="R13"/>
  <c r="Q13"/>
  <c r="P13"/>
  <c r="O13"/>
  <c r="N13"/>
  <c r="M13"/>
  <c r="S12"/>
  <c r="R12"/>
  <c r="Q12"/>
  <c r="P12"/>
  <c r="O12"/>
  <c r="N12"/>
  <c r="M12"/>
  <c r="S11"/>
  <c r="R11"/>
  <c r="Q11"/>
  <c r="P11"/>
  <c r="O11"/>
  <c r="N11"/>
  <c r="M11"/>
  <c r="S10"/>
  <c r="R10"/>
  <c r="Q10"/>
  <c r="P10"/>
  <c r="O10"/>
  <c r="N10"/>
  <c r="M10"/>
  <c r="S9"/>
  <c r="R9"/>
  <c r="Q9"/>
  <c r="P9"/>
  <c r="O9"/>
  <c r="N9"/>
  <c r="M9"/>
  <c r="S8"/>
  <c r="R8"/>
  <c r="Q8"/>
  <c r="P8"/>
  <c r="O8"/>
  <c r="N8"/>
  <c r="M8"/>
  <c r="S7"/>
  <c r="R7"/>
  <c r="Q7"/>
  <c r="P7"/>
  <c r="O7"/>
  <c r="N7"/>
  <c r="M7"/>
  <c r="S6"/>
  <c r="R6"/>
  <c r="Q6"/>
  <c r="P6"/>
  <c r="O6"/>
  <c r="N6"/>
  <c r="M6"/>
  <c r="S5"/>
  <c r="R5"/>
  <c r="Q5"/>
  <c r="P5"/>
  <c r="O5"/>
  <c r="N5"/>
  <c r="M5"/>
  <c r="S4"/>
  <c r="R4"/>
  <c r="Q4"/>
  <c r="P4"/>
  <c r="O4"/>
  <c r="N4"/>
  <c r="M4"/>
  <c r="S3"/>
  <c r="R3"/>
  <c r="Q3"/>
  <c r="P3"/>
  <c r="O3"/>
  <c r="N3"/>
  <c r="M3"/>
  <c r="S2"/>
  <c r="R2"/>
  <c r="Q2"/>
  <c r="P2"/>
  <c r="O2"/>
  <c r="N2"/>
  <c r="M2"/>
  <c r="N12" i="1" l="1"/>
  <c r="B166" i="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T3" l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2"/>
  <c r="Z11" l="1"/>
  <c r="Y11"/>
  <c r="Z10"/>
  <c r="Y10"/>
  <c r="Y17" s="1"/>
  <c r="Z9"/>
  <c r="Y9"/>
  <c r="Z8"/>
  <c r="Y8"/>
  <c r="Y16" s="1"/>
  <c r="Z7"/>
  <c r="Y7"/>
  <c r="Z6"/>
  <c r="Y6"/>
  <c r="Y15" s="1"/>
  <c r="Y11" i="10"/>
  <c r="X11"/>
  <c r="X25" s="1"/>
  <c r="Y10"/>
  <c r="X10"/>
  <c r="W25" s="1"/>
  <c r="Y9"/>
  <c r="X9"/>
  <c r="X23" s="1"/>
  <c r="Y8"/>
  <c r="X8"/>
  <c r="X16" s="1"/>
  <c r="Y7"/>
  <c r="X7"/>
  <c r="Y6"/>
  <c r="X6"/>
  <c r="W21" s="1"/>
  <c r="X15" i="6" l="1"/>
  <c r="X16"/>
  <c r="X17"/>
  <c r="AA7" i="10"/>
  <c r="W15" s="1"/>
  <c r="AA9"/>
  <c r="W16" s="1"/>
  <c r="AA11"/>
  <c r="W17" s="1"/>
  <c r="W23"/>
  <c r="X15"/>
  <c r="X17"/>
  <c r="S28" i="9" l="1"/>
  <c r="S27"/>
  <c r="S21"/>
  <c r="S20"/>
  <c r="S14"/>
  <c r="S13"/>
  <c r="S24"/>
  <c r="S25"/>
  <c r="R25"/>
  <c r="R24"/>
  <c r="S17"/>
  <c r="S18"/>
  <c r="R18"/>
  <c r="R17"/>
  <c r="AJ26" i="6"/>
  <c r="AJ27"/>
  <c r="AI27"/>
  <c r="AI26"/>
  <c r="AJ19"/>
  <c r="AJ20"/>
  <c r="AI20"/>
  <c r="AI19"/>
  <c r="S11" i="9"/>
  <c r="S10"/>
  <c r="R11"/>
  <c r="R10"/>
  <c r="AJ10" i="6"/>
  <c r="AJ11"/>
  <c r="AI11"/>
  <c r="AI10"/>
  <c r="T9" i="5"/>
  <c r="T10"/>
  <c r="S10"/>
  <c r="S9"/>
  <c r="R10" i="3"/>
  <c r="Q10"/>
  <c r="R9"/>
  <c r="Q9"/>
  <c r="O8" i="1"/>
  <c r="N8"/>
  <c r="AI13" i="6" l="1"/>
  <c r="AI14" s="1"/>
  <c r="AJ22"/>
  <c r="AJ23" s="1"/>
  <c r="AJ29"/>
  <c r="AJ30" s="1"/>
</calcChain>
</file>

<file path=xl/sharedStrings.xml><?xml version="1.0" encoding="utf-8"?>
<sst xmlns="http://schemas.openxmlformats.org/spreadsheetml/2006/main" count="1341" uniqueCount="714">
  <si>
    <t>product_id</t>
  </si>
  <si>
    <t>L_unitsales</t>
  </si>
  <si>
    <t>Review_all</t>
  </si>
  <si>
    <t>search</t>
  </si>
  <si>
    <t>SocialSignal_all</t>
  </si>
  <si>
    <t>Backlinks_all</t>
  </si>
  <si>
    <t>new</t>
  </si>
  <si>
    <t>new_method</t>
  </si>
  <si>
    <t>Predicted</t>
  </si>
  <si>
    <t>Actual</t>
  </si>
  <si>
    <t>006CO79469412B</t>
  </si>
  <si>
    <t>006CO79470312B</t>
  </si>
  <si>
    <t>only with review &amp; search</t>
  </si>
  <si>
    <t xml:space="preserve">glm(formula = L_unitsales ~ Review_all + search + SocialSignal_all + </t>
  </si>
  <si>
    <t xml:space="preserve">    Backlinks_all, family = binomial(link = "logit"), data = logistic)</t>
  </si>
  <si>
    <t xml:space="preserve">Deviance Residuals: </t>
  </si>
  <si>
    <t xml:space="preserve">    Min       1Q   Median       3Q      Max  </t>
  </si>
  <si>
    <t xml:space="preserve">-2.5314  -0.7611  -0.7421   1.1863   1.6849  </t>
  </si>
  <si>
    <t>Coefficients:</t>
  </si>
  <si>
    <t xml:space="preserve">                   Estimate Std. Error z value Pr(&gt;|z|)    </t>
  </si>
  <si>
    <t>(Intercept)      -1.160e+00  2.092e-01  -5.546 2.93e-08 ***</t>
  </si>
  <si>
    <t xml:space="preserve">Review_all        1.085e-03  9.880e-04   1.098    0.272    </t>
  </si>
  <si>
    <t xml:space="preserve">search            3.470e-06  3.672e-06   0.945    0.345    </t>
  </si>
  <si>
    <t xml:space="preserve">SocialSignal_all -5.550e-05  9.816e-04  -0.057    0.955    </t>
  </si>
  <si>
    <t xml:space="preserve">Backlinks_all     5.257e-03  8.404e-03   0.626    0.532   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</si>
  <si>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</si>
  <si>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</si>
  <si>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</si>
  <si>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202.43  on 164  degrees of freedom</t>
  </si>
  <si>
    <t>Residual deviance: 191.28  on 160  degrees of freedom</t>
  </si>
  <si>
    <t>AIC: 201.28</t>
  </si>
  <si>
    <t>Number of Fisher Scoring iterations: 4</t>
  </si>
  <si>
    <t>with all the variables</t>
  </si>
  <si>
    <t>Call:</t>
  </si>
  <si>
    <t xml:space="preserve">glm(formula = L_unitsales ~ Review_all + search + Backlinks_all, </t>
  </si>
  <si>
    <t xml:space="preserve">    family = binomial(link = "logit"), data = logistic)</t>
  </si>
  <si>
    <t xml:space="preserve">-2.5301  -0.7613  -0.7424   1.1896   1.6847  </t>
  </si>
  <si>
    <t xml:space="preserve">                Estimate Std. Error z value Pr(&gt;|z|)    </t>
  </si>
  <si>
    <t>(Intercept)   -1.160e+00  2.089e-01  -5.553 2.81e-08 ***</t>
  </si>
  <si>
    <t xml:space="preserve">Review_all     1.075e-03  9.710e-04   1.107    0.268    </t>
  </si>
  <si>
    <t xml:space="preserve">search         3.388e-06  3.373e-06   1.004    0.315    </t>
  </si>
  <si>
    <t xml:space="preserve">Backlinks_all  5.169e-03  8.252e-03   0.626    0.531    </t>
  </si>
  <si>
    <t>Residual deviance: 191.28  on 161  degrees of freedom</t>
  </si>
  <si>
    <t>AIC: 199.28</t>
  </si>
  <si>
    <t>with all</t>
  </si>
  <si>
    <t>log_Review_all</t>
  </si>
  <si>
    <t>log_search</t>
  </si>
  <si>
    <t>log_SocialSignal_all</t>
  </si>
  <si>
    <t>log_Backlinks_all</t>
  </si>
  <si>
    <t>chk_no</t>
  </si>
  <si>
    <t>pred</t>
  </si>
  <si>
    <t>predicted</t>
  </si>
  <si>
    <t xml:space="preserve">glm(formula = L_unitsales ~ log_Review_all + log_search + log_Backlinks_all + </t>
  </si>
  <si>
    <t xml:space="preserve">    log_SocialSignal_all, family = binomial(link = "logit"), </t>
  </si>
  <si>
    <t xml:space="preserve">    data = logistic)</t>
  </si>
  <si>
    <t xml:space="preserve">-2.2026  -0.6155  -0.3735   0.6801   2.3729  </t>
  </si>
  <si>
    <t xml:space="preserve">                     Estimate Std. Error z value Pr(&gt;|z|)    </t>
  </si>
  <si>
    <t>(Intercept)           -4.0368     0.7621  -5.297 1.18e-07 ***</t>
  </si>
  <si>
    <t>log_Review_all         1.5450     0.4429   3.488 0.000486 ***</t>
  </si>
  <si>
    <t xml:space="preserve">log_search             0.4209     0.2006   2.098 0.035933 *  </t>
  </si>
  <si>
    <t xml:space="preserve">log_Backlinks_all      0.2908     0.5414   0.537 0.591255    </t>
  </si>
  <si>
    <t xml:space="preserve">log_SocialSignal_all  -0.4802     0.4072  -1.179 0.238283    </t>
  </si>
  <si>
    <t>Residual deviance: 143.31  on 160  degrees of freedom</t>
  </si>
  <si>
    <t>AIC: 153.31</t>
  </si>
  <si>
    <t>Number of Fisher Scoring iterations: 5</t>
  </si>
  <si>
    <t xml:space="preserve">glm(formula = L_unitsales ~ log_Review_all + log_search + log_Backlinks_all, </t>
  </si>
  <si>
    <t xml:space="preserve">-2.1893  -0.6271  -0.3849   0.7066   2.4411  </t>
  </si>
  <si>
    <t xml:space="preserve">                  Estimate Std. Error z value Pr(&gt;|z|)    </t>
  </si>
  <si>
    <t>(Intercept)       -3.87776    0.74300  -5.219  1.8e-07 ***</t>
  </si>
  <si>
    <t>log_Review_all     1.33498    0.38486   3.469 0.000523 ***</t>
  </si>
  <si>
    <t xml:space="preserve">log_search         0.36954    0.19641   1.882 0.059899 .  </t>
  </si>
  <si>
    <t xml:space="preserve">log_Backlinks_all  0.02485    0.49363   0.050 0.959855    </t>
  </si>
  <si>
    <t>Residual deviance: 144.80  on 161  degrees of freedom</t>
  </si>
  <si>
    <t>AIC: 152.8</t>
  </si>
  <si>
    <t xml:space="preserve">no social signal </t>
  </si>
  <si>
    <t>Probablity</t>
  </si>
  <si>
    <t xml:space="preserve">glm(formula = L_unitsales ~ log_Review_all + log_search, family = binomial(link = "logit"), </t>
  </si>
  <si>
    <t xml:space="preserve">-2.1843  -0.6188  -0.3858   0.7001   2.4447  </t>
  </si>
  <si>
    <t xml:space="preserve">               Estimate Std. Error z value Pr(&gt;|z|)    </t>
  </si>
  <si>
    <t>(Intercept)     -3.8790     0.7432  -5.219 1.80e-07 ***</t>
  </si>
  <si>
    <t>log_Review_all   1.3484     0.2790   4.833 1.34e-06 ***</t>
  </si>
  <si>
    <t xml:space="preserve">log_search       0.3712     0.1939   1.915   0.0555 .  </t>
  </si>
  <si>
    <t>Residual deviance: 144.80  on 162  degrees of freedom</t>
  </si>
  <si>
    <t>AIC: 150.8</t>
  </si>
  <si>
    <t>Probability</t>
  </si>
  <si>
    <t>new log(x)</t>
  </si>
  <si>
    <t>The LOGISTIC Procedure</t>
  </si>
  <si>
    <t>Model Information</t>
  </si>
  <si>
    <t>Data Set</t>
  </si>
  <si>
    <t>WORK.LOGISTIC</t>
  </si>
  <si>
    <t>Response Variable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</si>
  <si>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</si>
  <si>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</si>
  <si>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</si>
  <si>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</si>
  <si>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</si>
  <si>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</si>
  <si>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</si>
  <si>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</si>
  <si>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</t>
  </si>
  <si>
    <t>Value</t>
  </si>
  <si>
    <t>Total</t>
  </si>
  <si>
    <t>Frequency</t>
  </si>
  <si>
    <t>Probability modeled is L_unitsales='1'.</t>
  </si>
  <si>
    <t>Model Convergence Status</t>
  </si>
  <si>
    <t>Convergence criterion (GCONV=1E-8) satisfied.</t>
  </si>
  <si>
    <t>Model Fit Statistics</t>
  </si>
  <si>
    <t>Criterion</t>
  </si>
  <si>
    <t>Intercept Only</t>
  </si>
  <si>
    <t>Intercept and</t>
  </si>
  <si>
    <t>Covariates</t>
  </si>
  <si>
    <t>AIC</t>
  </si>
  <si>
    <t>SC</t>
  </si>
  <si>
    <t>-2 Log L</t>
  </si>
  <si>
    <t>202.425</t>
  </si>
  <si>
    <t>Testing Global Null Hypothesis: BETA=0</t>
  </si>
  <si>
    <t>Test</t>
  </si>
  <si>
    <t>Chi-Square</t>
  </si>
  <si>
    <t>DF</t>
  </si>
  <si>
    <t>Pr &gt; ChiSq</t>
  </si>
  <si>
    <t>Likelihood Ratio</t>
  </si>
  <si>
    <t>Score</t>
  </si>
  <si>
    <t>Wald</t>
  </si>
  <si>
    <t>Analysis of Maximum Likelihood Estimates</t>
  </si>
  <si>
    <t>Parameter</t>
  </si>
  <si>
    <t>Estimate</t>
  </si>
  <si>
    <t>Standard</t>
  </si>
  <si>
    <t>Error</t>
  </si>
  <si>
    <t>Intercept</t>
  </si>
  <si>
    <t>&lt;.0001</t>
  </si>
  <si>
    <t>Odds Ratio Estimates</t>
  </si>
  <si>
    <t>Effect</t>
  </si>
  <si>
    <t>Point Estimate</t>
  </si>
  <si>
    <t>95% Wald</t>
  </si>
  <si>
    <t>Confidence Limits</t>
  </si>
  <si>
    <t>Association of Predicted Probabilities and</t>
  </si>
  <si>
    <t>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</si>
  <si>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</si>
  <si>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</si>
  <si>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</si>
  <si>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</si>
  <si>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</si>
  <si>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</si>
  <si>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</si>
  <si>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</si>
  <si>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chart2</t>
  </si>
  <si>
    <t>chart3</t>
  </si>
  <si>
    <t>chart4</t>
  </si>
  <si>
    <t>actual</t>
  </si>
  <si>
    <t>go</t>
  </si>
  <si>
    <t xml:space="preserve">glm(formula = L_unitsales ~ log_Review_all, family = binomial(link = "logit"), </t>
  </si>
  <si>
    <t xml:space="preserve">-2.1807  -0.6440  -0.3411   0.7236   2.3973  </t>
  </si>
  <si>
    <t>(Intercept)     -2.8153     0.4110   -6.85 7.40e-12 ***</t>
  </si>
  <si>
    <t>log_Review_all   1.5943     0.2618    6.09 1.13e-09 ***</t>
  </si>
  <si>
    <t>Residual deviance: 149.15  on 163  degrees of freedom</t>
  </si>
  <si>
    <t>AIC: 153.15</t>
  </si>
  <si>
    <t>as.numeric(paste(predict(model7, logistic, type = "response")))</t>
  </si>
  <si>
    <t>unit sales</t>
  </si>
  <si>
    <t>unitsales</t>
  </si>
  <si>
    <t>Top 25</t>
  </si>
  <si>
    <t>Top 10</t>
  </si>
  <si>
    <t>p_25</t>
  </si>
  <si>
    <t>p_10</t>
  </si>
  <si>
    <t>Top 50</t>
  </si>
  <si>
    <t>p_50</t>
  </si>
  <si>
    <t xml:space="preserve">Overall Match % </t>
  </si>
  <si>
    <t>Yes_Yes%</t>
  </si>
  <si>
    <t>In Top 50</t>
  </si>
  <si>
    <t>Not Top 50</t>
  </si>
  <si>
    <t>In Top 25</t>
  </si>
  <si>
    <t>Not Top 25</t>
  </si>
  <si>
    <t>In Top 10</t>
  </si>
  <si>
    <t>Not Top 10</t>
  </si>
  <si>
    <t>without social signal</t>
  </si>
  <si>
    <t>Response</t>
  </si>
  <si>
    <t>L_unitsales( sales converted to 1/0)</t>
  </si>
  <si>
    <t>Total success out of 165</t>
  </si>
  <si>
    <t>rank_actual</t>
  </si>
  <si>
    <t>rank_pred</t>
  </si>
  <si>
    <t>v1</t>
  </si>
  <si>
    <t>v2</t>
  </si>
  <si>
    <t>v3</t>
  </si>
  <si>
    <t>v4</t>
  </si>
  <si>
    <t>v5</t>
  </si>
  <si>
    <t>v5v4</t>
  </si>
  <si>
    <t>v2v1</t>
  </si>
  <si>
    <t>sum of v5&amp; v4</t>
  </si>
  <si>
    <t>sum of v2 &amp; v1</t>
  </si>
  <si>
    <t>log</t>
  </si>
  <si>
    <t xml:space="preserve">Call:  glm(formula = L_unitsales ~ logv1 + logv2 + logv3 + logv4 + logv5, </t>
  </si>
  <si>
    <t xml:space="preserve">(Intercept)        logv1        logv2        logv3        logv4        logv5  </t>
  </si>
  <si>
    <t xml:space="preserve">    -2.1977      -0.3226       2.0833      -0.1479       1.7560      -0.4832  </t>
  </si>
  <si>
    <t>Degrees of Freedom: 160 Total (i.e. Null);  155 Residual</t>
  </si>
  <si>
    <t xml:space="preserve">Null Deviance:      199.5 </t>
  </si>
  <si>
    <t>Residual Deviance: 140.4        AIC: 152.4</t>
  </si>
  <si>
    <t xml:space="preserve">glm(formula = L_unitsales ~ logv2v1 + logv5v4, family = binomial(link = "logit"), </t>
  </si>
  <si>
    <t xml:space="preserve">-2.4584  -0.6289  -0.3864   0.6364   2.2944  </t>
  </si>
  <si>
    <t xml:space="preserve">            Estimate Std. Error z value Pr(&gt;|z|)    </t>
  </si>
  <si>
    <t>(Intercept)  -2.5574     0.3751  -6.819 9.19e-12 ***</t>
  </si>
  <si>
    <t xml:space="preserve">logv2v1       1.3020     0.7514   1.733   0.0831 .  </t>
  </si>
  <si>
    <t xml:space="preserve">logv5v4       0.8715     0.5476   1.591   0.1115    </t>
  </si>
  <si>
    <t xml:space="preserve">    Null deviance: 199.49  on 160  degrees of freedom</t>
  </si>
  <si>
    <t>Residual deviance: 142.07  on 158  degrees of freedom</t>
  </si>
  <si>
    <t>AIC: 148.07</t>
  </si>
  <si>
    <t xml:space="preserve">glm(formula = L_unitsales ~ logv2v1 + logv3 + logv5v4, family = binomial(link = "logit"), </t>
  </si>
  <si>
    <t xml:space="preserve">-2.4428  -0.6244  -0.3835   0.6356   2.3007  </t>
  </si>
  <si>
    <t>(Intercept)  -2.5731     0.4036  -6.376 1.82e-10 ***</t>
  </si>
  <si>
    <t xml:space="preserve">logv2v1       1.3424     0.8387   1.601    0.109    </t>
  </si>
  <si>
    <t xml:space="preserve">logv3        -0.1017     0.9392  -0.108    0.914    </t>
  </si>
  <si>
    <t xml:space="preserve">logv5v4       0.9054     0.6314   1.434    0.152    </t>
  </si>
  <si>
    <t>Residual deviance: 142.05  on 157  degrees of freedom</t>
  </si>
  <si>
    <t>AIC: 150.05</t>
  </si>
  <si>
    <t xml:space="preserve">glm(formula = L_sales ~ v1 + v2 + v3 + v4 + v5, family = binomial(link = "logit"), </t>
  </si>
  <si>
    <t xml:space="preserve">-1.2642  -0.9864  -0.3189   1.2991   2.4511  </t>
  </si>
  <si>
    <t xml:space="preserve">             Estimate Std. Error z value Pr(&gt;|z|)    </t>
  </si>
  <si>
    <t>(Intercept) -2.953111   0.719150  -4.106 4.02e-05 ***</t>
  </si>
  <si>
    <t xml:space="preserve">v1           0.015497   0.011192   1.385  0.16619    </t>
  </si>
  <si>
    <t xml:space="preserve">v2           0.042924   0.022278   1.927  0.05401 .  </t>
  </si>
  <si>
    <t xml:space="preserve">v3           0.016922   0.016064   1.053  0.29216    </t>
  </si>
  <si>
    <t xml:space="preserve">v4           0.031548   0.010089   3.127  0.00177 ** </t>
  </si>
  <si>
    <t xml:space="preserve">v5           0.024856   0.008834   2.814  0.00490 ** </t>
  </si>
  <si>
    <t>Residual deviance: 175.14  on 155  degrees of freedom</t>
  </si>
  <si>
    <t>AIC: 187.14</t>
  </si>
  <si>
    <t xml:space="preserve">glm(formula = L_sales ~ v5v4 + v2v1, family = binomial(link = "logit"), </t>
  </si>
  <si>
    <t xml:space="preserve">-1.1479  -1.0091  -0.3915   1.3152   2.2833  </t>
  </si>
  <si>
    <t>(Intercept) -2.529998   0.558958  -4.526    6e-06 ***</t>
  </si>
  <si>
    <t>v5v4         0.024601   0.006654   3.697 0.000218 ***</t>
  </si>
  <si>
    <t xml:space="preserve">v2v1         0.018305   0.009426   1.942 0.052137 .  </t>
  </si>
  <si>
    <t>Residual deviance: 179.27  on 158  degrees of freedom</t>
  </si>
  <si>
    <t>AIC: 185.27</t>
  </si>
  <si>
    <t>L_sales</t>
  </si>
  <si>
    <t>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</si>
  <si>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</si>
  <si>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</si>
  <si>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</si>
  <si>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</si>
  <si>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</si>
  <si>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</si>
  <si>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</si>
  <si>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</si>
  <si>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</si>
  <si>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</si>
  <si>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</si>
  <si>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</si>
  <si>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</si>
  <si>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</si>
  <si>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</si>
  <si>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</si>
  <si>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</si>
  <si>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</si>
  <si>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</si>
  <si>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</si>
  <si>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</si>
  <si>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</si>
  <si>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</si>
  <si>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</si>
  <si>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 sales</t>
  </si>
  <si>
    <t>Residuals</t>
  </si>
  <si>
    <t>Standard Residuals</t>
  </si>
  <si>
    <t>PROBABILITY OUTPUT</t>
  </si>
  <si>
    <t>Percentile</t>
  </si>
  <si>
    <t>as.numeric(paste(predict(model11, logistic, type = "response")))</t>
  </si>
  <si>
    <t>prod_id</t>
  </si>
  <si>
    <t>Unit_sales</t>
  </si>
  <si>
    <t>str(SII)</t>
  </si>
  <si>
    <t>SII$L_unitsales &lt;- as.factor(SII$L_unitsales)</t>
  </si>
  <si>
    <t>library(psych)</t>
  </si>
  <si>
    <t>describe(SII[,-c(1,3)])</t>
  </si>
  <si>
    <t>&gt; library(psych)</t>
  </si>
  <si>
    <t xml:space="preserve">[1] "psych"     "rscproxy"  "stats"     "graphics"  "grDevices" "utils"    </t>
  </si>
  <si>
    <t xml:space="preserve">[7] "datasets"  "methods"   "base"     </t>
  </si>
  <si>
    <t>&gt; describe(SII[,-c(1,3)])</t>
  </si>
  <si>
    <t xml:space="preserve">                 vars   n     mean       sd median  trimmed     mad min    max</t>
  </si>
  <si>
    <t>Unit_sales          1 165   131.52   383.71     20    49.68   28.17   0   3302</t>
  </si>
  <si>
    <t>Review_all          2 165    90.62   229.92      7    32.72   10.38   0   1570</t>
  </si>
  <si>
    <t>search              3 165 36772.67 77785.65   5710 17739.32 8465.65   0 574200</t>
  </si>
  <si>
    <t>SocialSignal_all    4 165    87.22   251.07      5    27.33    7.41   0   1861</t>
  </si>
  <si>
    <t>Backlinks_all       5 165    17.22    35.92      4     9.43    5.93   0    286</t>
  </si>
  <si>
    <t xml:space="preserve">                  range skew kurtosis      se</t>
  </si>
  <si>
    <t>Unit_sales         3302 5.65    36.22   29.87</t>
  </si>
  <si>
    <t>Review_all         1570 3.97    17.37   17.90</t>
  </si>
  <si>
    <t>search           574200 3.71    17.02 6055.60</t>
  </si>
  <si>
    <t>SocialSignal_all   1861 4.59    23.04   19.55</t>
  </si>
  <si>
    <t>Backlinks_all       286 4.73    28.87    2.80</t>
  </si>
  <si>
    <t>#summary(SII)</t>
  </si>
  <si>
    <t>#summary(SII[,sapply(SII,is.numeric)])</t>
  </si>
  <si>
    <t>cor(SII[,c(2,4:ncol(SII))])</t>
  </si>
  <si>
    <t xml:space="preserve">&gt; </t>
  </si>
  <si>
    <t>&gt; cor(SII[,c(2,4:ncol(SII))])</t>
  </si>
  <si>
    <t xml:space="preserve">                 Unit_sales Review_all    search SocialSignal_all Backlinks_all</t>
  </si>
  <si>
    <t>Unit_sales        1.0000000  0.2447388 0.3402762        0.2018502     0.1671937</t>
  </si>
  <si>
    <t>Review_all        0.2447388  1.0000000 0.6012752        0.5684504     0.6237374</t>
  </si>
  <si>
    <t>search            0.3402762  0.6012752 1.0000000        0.7117992     0.7055494</t>
  </si>
  <si>
    <t>SocialSignal_all  0.2018502  0.5684504 0.7117992        1.0000000     0.6185073</t>
  </si>
  <si>
    <t>Backlinks_all     0.1671937  0.6237374 0.7055494        0.6185073     1.0000000</t>
  </si>
  <si>
    <t># Inference : All the variables are less positively correlated.</t>
  </si>
  <si>
    <t># --------------------------------------------------------------------------------------------------------------</t>
  </si>
  <si>
    <t>#                                           Exploratory Data Analysis</t>
  </si>
  <si>
    <t>#---------------------------------------------------------------------------------------------------------------</t>
  </si>
  <si>
    <t>#                                       Distribution of Variables : Histogram</t>
  </si>
  <si>
    <t>dev.off()</t>
  </si>
  <si>
    <t>par(mfrow=c(2,1),mar=c(3,2,2,1))</t>
  </si>
  <si>
    <t>hist(SII$Unit_sales,prob=T,xlab="Sales Units",main="Sales distribution")</t>
  </si>
  <si>
    <t>curve(dnorm(x,mean=mean(SII$Unit_sales),sd=sd(SII$Unit_sales)),add=TRUE)</t>
  </si>
  <si>
    <t>hist(log(SII$Unit_sales+1-min(SII$Unit_sales)),prob=T,xlab="Sales Units",main="Sales distribution")</t>
  </si>
  <si>
    <t>curve(dnorm(x,mean=mean(log(SII$Unit_sales+1-min(SII$Unit_sales))),sd=sd(log(SII$Unit_sales+1-min(SII$Unit_sales)))),add=TRUE)</t>
  </si>
  <si>
    <t>par(mfrow=c(2,2),mar=c(3,2,2,1))</t>
  </si>
  <si>
    <t>hist(SII$Review_all,prob=T,xlab="Reviews",main="Review distribution")</t>
  </si>
  <si>
    <t>curve(dnorm(x,mean=mean(SII$Review_all),sd=sd(SII$Review_all)),add=TRUE)</t>
  </si>
  <si>
    <t>hist(log(SII$Review_all+1-min(SII$Review_all)),prob=T,xlab="Reviews",main="Review distribution")</t>
  </si>
  <si>
    <t>curve(dnorm(x,mean=mean(log(SII$Review_all+1-min(SII$Review_all))),sd=sd(log(SII$Review_all+1-min(SII$Review_all)))),add=TRUE)</t>
  </si>
  <si>
    <t>hist(SII$search,prob=T,xlab="Search",main="Search distribution")</t>
  </si>
  <si>
    <t>curve(dnorm(x,mean=mean(SII$search),sd=sd(SII$search)),add=TRUE)</t>
  </si>
  <si>
    <t>hist(log(SII$search+1-min(SII$search)),prob=T,xlab="Search",main="Search distribution")</t>
  </si>
  <si>
    <t>curve(dnorm(x,mean=mean(log(SII$search+1-min(SII$search))),sd=sd(log(SII$search+1-min(SII$search)))),add=TRUE)</t>
  </si>
  <si>
    <t>hist(SII$SocialSignal_all,prob=T,xlab="Social Signal",main="Social Signal distribution")</t>
  </si>
  <si>
    <t>hist(log(SII$SocialSignal_all+1-min(SII$SocialSignal_all)),prob=T,xlab="Social Signal",main="Social Signal distribution")</t>
  </si>
  <si>
    <t>curve(dnorm(x,mean=mean(log(SII$SocialSignal_all+1-min(SII$SocialSignal_all))),sd=sd(log(SII$SocialSignal_all+1-min(SII$SocialSignal_all)))),add=TRUE)</t>
  </si>
  <si>
    <t>hist(SII$Backlinks_all,prob=T,xlab="Backlinks",main="Backlinks distribution")</t>
  </si>
  <si>
    <t>curve(dnorm(x,mean=mean(SII$Backlinks_all),sd=sd(SII$Backlinks_all)),add=TRUE)</t>
  </si>
  <si>
    <t>hist(log(SII$Backlinks_all+1-min(SII$Backlinks_all)),prob=T,xlab="Backlinks",main="Backlinks distribution")</t>
  </si>
  <si>
    <t>curve(dnorm(x,mean=mean(log(SII$Backlinks_all+1-min(SII$Backlinks_all))),sd=sd(log(SII$Backlinks_all+1-min(SII$Backlinks_all)))),add=TRUE)</t>
  </si>
  <si>
    <t># Note : 1.The most attractive feature of a logistic regression model is neither assumes the linearity in the relationship</t>
  </si>
  <si>
    <t>#            between the covariates and the outcome variable, nor does it require normally distributed variables.</t>
  </si>
  <si>
    <t>#       2. However continue EDA as usaul for better understanding of behaviour of variables.</t>
  </si>
  <si>
    <t>&gt; str(SII)</t>
  </si>
  <si>
    <t>data.frame':	165 obs. of  7 variables:</t>
  </si>
  <si>
    <t xml:space="preserve"> $ prod_id         : chr  "621998000" "623010000" "651693000" "621992000" ...</t>
  </si>
  <si>
    <t xml:space="preserve"> $ Unit_sales      : int  3302 2260 1993 1708 806 736 638 632 554 493 ...</t>
  </si>
  <si>
    <t xml:space="preserve"> $ L_unitsales     : Factor w/ 2 levels "0","1": 2 2 2 2 2 2 2 2 2 2 ...</t>
  </si>
  <si>
    <t xml:space="preserve"> $ Review_all      : int  284 0 1110 131 470 219 169 90 47 6 ...</t>
  </si>
  <si>
    <t xml:space="preserve"> $ search          : int  261650 11140 326130 123160 1880 49790 3020 269020 55960 8940 ...</t>
  </si>
  <si>
    <t xml:space="preserve"> $ SocialSignal_all: int  247 0 1059 1 272 392 167 226 16 17 ...</t>
  </si>
  <si>
    <t xml:space="preserve"> $ Backlinks_all   : int  70 0 64 23 9 75 20 57 10 10 ...</t>
  </si>
  <si>
    <t>NULL</t>
  </si>
  <si>
    <t>&gt; SII$L_unitsales &lt;- as.factor(SII$L_unitsales)</t>
  </si>
  <si>
    <t xml:space="preserve">  [1] 1 1 1 1 1 1 1 1 1 1 1 1 1 1 1 1 1 1 1 1 1 1 1 1 1 1 1 1 1 1 1 1 1 1 1 1 1</t>
  </si>
  <si>
    <t xml:space="preserve"> [38] 1 1 1 1 1 1 1 1 1 1 1 1 1 0 0 0 0 0 0 0 0 0 0 0 0 0 0 0 0 0 0 0 0 0 0 0 0</t>
  </si>
  <si>
    <t xml:space="preserve"> [75] 0 0 0 0 0 0 0 0 0 0 0 0 0 0 0 0 0 0 0 0 0 0 0 0 0 0 0 0 0 0 0 0 0 0 0 0 0</t>
  </si>
  <si>
    <t>[112] 0 0 0 0 0 0 0 0 0 0 0 0 0 0 0 0 0 0 0 0 0 0 0 0 0 0 0 0 0 0 0 0 0 0 0 0 0</t>
  </si>
  <si>
    <t>[149] 0 0 0 0 0 0 0 0 0 0 0 0 0 0 0 0 0</t>
  </si>
  <si>
    <t>Levels: 0 1</t>
  </si>
  <si>
    <t>&gt; par(mfrow=c(2,1),mar=c(3,2,2,1))</t>
  </si>
  <si>
    <t>$mfrow</t>
  </si>
  <si>
    <t>[1] 1 1</t>
  </si>
  <si>
    <t>$mar</t>
  </si>
  <si>
    <t>[1] 5.1 4.1 4.1 2.1</t>
  </si>
  <si>
    <t>&gt; hist(SII$Unit_sales,prob=T,xlab="Sales Units",main="Sales distribution")</t>
  </si>
  <si>
    <t>$breaks</t>
  </si>
  <si>
    <t>[1]    0  500 1000 1500 2000 2500 3000 3500</t>
  </si>
  <si>
    <t>$counts</t>
  </si>
  <si>
    <t>[1] 156   5   0   2   1   0   1</t>
  </si>
  <si>
    <t>$density</t>
  </si>
  <si>
    <t>[1] 1.890909e-03 6.060606e-05 0.000000e+00 2.424242e-05 1.212121e-05</t>
  </si>
  <si>
    <t>[6] 0.000000e+00 1.212121e-05</t>
  </si>
  <si>
    <t>$mids</t>
  </si>
  <si>
    <t>[1]  250  750 1250 1750 2250 2750 3250</t>
  </si>
  <si>
    <t>$xname</t>
  </si>
  <si>
    <t>[1] "SII$Unit_sales"</t>
  </si>
  <si>
    <t>$equidist</t>
  </si>
  <si>
    <t>[1] TRUE</t>
  </si>
  <si>
    <t>attr(,"class")</t>
  </si>
  <si>
    <t>[1] "histogram"</t>
  </si>
  <si>
    <t>&gt; curve(dnorm(x,mean=mean(SII$Unit_sales),sd=sd(SII$Unit_sales)),add=TRUE)</t>
  </si>
  <si>
    <t>$x</t>
  </si>
  <si>
    <t xml:space="preserve">  [1]    0   35   70  105  140  175  210  245  280  315  350  385  420  455  490</t>
  </si>
  <si>
    <t xml:space="preserve"> [16]  525  560  595  630  665  700  735  770  805  840  875  910  945  980 1015</t>
  </si>
  <si>
    <t xml:space="preserve"> [31] 1050 1085 1120 1155 1190 1225 1260 1295 1330 1365 1400 1435 1470 1505 1540</t>
  </si>
  <si>
    <t xml:space="preserve"> [46] 1575 1610 1645 1680 1715 1750 1785 1820 1855 1890 1925 1960 1995 2030 2065</t>
  </si>
  <si>
    <t xml:space="preserve"> [61] 2100 2135 2170 2205 2240 2275 2310 2345 2380 2415 2450 2485 2520 2555 2590</t>
  </si>
  <si>
    <t xml:space="preserve"> [76] 2625 2660 2695 2730 2765 2800 2835 2870 2905 2940 2975 3010 3045 3080 3115</t>
  </si>
  <si>
    <t xml:space="preserve"> [91] 3150 3185 3220 3255 3290 3325 3360 3395 3430 3465 3500</t>
  </si>
  <si>
    <t>$y</t>
  </si>
  <si>
    <t xml:space="preserve">  [1] 9.803796e-04 1.007314e-03 1.026413e-03 1.037209e-03 1.039434e-03</t>
  </si>
  <si>
    <t xml:space="preserve">  [6] 1.033034e-03 1.018166e-03 9.951974e-04 9.646875e-04 9.273650e-04</t>
  </si>
  <si>
    <t xml:space="preserve"> [11] 8.841002e-04 8.358704e-04 7.837239e-04 7.287421e-04 6.720032e-04</t>
  </si>
  <si>
    <t xml:space="preserve"> [16] 6.145476e-04 5.573479e-04 5.012840e-04 4.471241e-04 3.955113e-04</t>
  </si>
  <si>
    <t xml:space="preserve"> [21] 3.469577e-04 3.018427e-04 2.604184e-04 2.228174e-04 1.890660e-04</t>
  </si>
  <si>
    <t xml:space="preserve"> [26] 1.590979e-04 1.327706e-04 1.098819e-04 9.018561e-05 7.340657e-05</t>
  </si>
  <si>
    <t xml:space="preserve"> [31] 5.925421e-05 4.743405e-05 3.765719e-05 2.964779e-05 2.314853e-05</t>
  </si>
  <si>
    <t xml:space="preserve"> [36] 1.792425e-05 1.376402e-05 1.048182e-05 7.916154e-06 5.928962e-06</t>
  </si>
  <si>
    <t xml:space="preserve"> [41] 4.403822e-06 3.243901e-06 2.369693e-06 1.716735e-06 1.233392e-06</t>
  </si>
  <si>
    <t xml:space="preserve"> [46] 8.787908e-07 6.209500e-07 4.351255e-07 3.023842e-07 2.083964e-07</t>
  </si>
  <si>
    <t xml:space="preserve"> [51] 1.424322e-07 9.654119e-08 6.489390e-08 4.325953e-08 2.859871e-08</t>
  </si>
  <si>
    <t xml:space="preserve"> [56] 1.874985e-08 1.219090e-08 7.860683e-09 5.026568e-09 3.187642e-09</t>
  </si>
  <si>
    <t xml:space="preserve"> [61] 2.004722e-09 1.250333e-09 7.733633e-10 4.743821e-10 2.885756e-10</t>
  </si>
  <si>
    <t xml:space="preserve"> [66] 1.740915e-10 1.041555e-10 6.179791e-11 3.636235e-11 2.121860e-11</t>
  </si>
  <si>
    <t xml:space="preserve"> [71] 1.227914e-11 7.047031e-12 4.010800e-12 2.263823e-12 1.267187e-12</t>
  </si>
  <si>
    <t xml:space="preserve"> [76] 7.034374e-13 3.872549e-13 2.114244e-13 1.144722e-13 6.146552e-14</t>
  </si>
  <si>
    <t xml:space="preserve"> [81] 3.273028e-14 1.728441e-14 9.052035e-15 4.701370e-15 2.421527e-15</t>
  </si>
  <si>
    <t xml:space="preserve"> [86] 1.236918e-15 6.265840e-16 3.147779e-16 1.568252e-16 7.748438e-17</t>
  </si>
  <si>
    <t xml:space="preserve"> [91] 3.796638e-17 1.844892e-17 8.890562e-18 4.248878e-18 2.013752e-18</t>
  </si>
  <si>
    <t xml:space="preserve"> [96] 9.465080e-19 4.411938e-19 2.039488e-19 9.349740e-20 4.250741e-20</t>
  </si>
  <si>
    <t>[101] 1.916533e-20</t>
  </si>
  <si>
    <t>&gt; hist(log(SII$Unit_sales+1-min(SII$Unit_sales)),prob=T,xlab="Sales Units",main="Sales distribution")</t>
  </si>
  <si>
    <t xml:space="preserve"> [1] 0 1 2 3 4 5 6 7 8 9</t>
  </si>
  <si>
    <t>[1] 27 26 29 31 21 21  6  3  1</t>
  </si>
  <si>
    <t>[1] 0.163636364 0.157575758 0.175757576 0.187878788 0.127272727 0.127272727</t>
  </si>
  <si>
    <t>[7] 0.036363636 0.018181818 0.006060606</t>
  </si>
  <si>
    <t>[1] 0.5 1.5 2.5 3.5 4.5 5.5 6.5 7.5 8.5</t>
  </si>
  <si>
    <t>[1] "log(SII$Unit_sales + 1 - min(SII$Unit_sales))"</t>
  </si>
  <si>
    <t>&gt; curve(dnorm(x,mean=mean(log(SII$Unit_sales+1-min(SII$Unit_sales))),sd=sd(log(SII$Unit_sales+1-min(SII$Unit_sales)))),add=TRUE)</t>
  </si>
  <si>
    <t xml:space="preserve">  [1] -5.551115e-17  9.000000e-02  1.800000e-01  2.700000e-01  3.600000e-01</t>
  </si>
  <si>
    <t xml:space="preserve">  [6]  4.500000e-01  5.400000e-01  6.300000e-01  7.200000e-01  8.100000e-01</t>
  </si>
  <si>
    <t xml:space="preserve"> [11]  9.000000e-01  9.900000e-01  1.080000e+00  1.170000e+00  1.260000e+00</t>
  </si>
  <si>
    <t xml:space="preserve"> [16]  1.350000e+00  1.440000e+00  1.530000e+00  1.620000e+00  1.710000e+00</t>
  </si>
  <si>
    <t xml:space="preserve"> [21]  1.800000e+00  1.890000e+00  1.980000e+00  2.070000e+00  2.160000e+00</t>
  </si>
  <si>
    <t xml:space="preserve"> [26]  2.250000e+00  2.340000e+00  2.430000e+00  2.520000e+00  2.610000e+00</t>
  </si>
  <si>
    <t xml:space="preserve"> [31]  2.700000e+00  2.790000e+00  2.880000e+00  2.970000e+00  3.060000e+00</t>
  </si>
  <si>
    <t xml:space="preserve"> [36]  3.150000e+00  3.240000e+00  3.330000e+00  3.420000e+00  3.510000e+00</t>
  </si>
  <si>
    <t xml:space="preserve"> [41]  3.600000e+00  3.690000e+00  3.780000e+00  3.870000e+00  3.960000e+00</t>
  </si>
  <si>
    <t xml:space="preserve"> [46]  4.050000e+00  4.140000e+00  4.230000e+00  4.320000e+00  4.410000e+00</t>
  </si>
  <si>
    <t xml:space="preserve"> [51]  4.500000e+00  4.590000e+00  4.680000e+00  4.770000e+00  4.860000e+00</t>
  </si>
  <si>
    <t xml:space="preserve"> [56]  4.950000e+00  5.040000e+00  5.130000e+00  5.220000e+00  5.310000e+00</t>
  </si>
  <si>
    <t xml:space="preserve"> [61]  5.400000e+00  5.490000e+00  5.580000e+00  5.670000e+00  5.760000e+00</t>
  </si>
  <si>
    <t xml:space="preserve"> [66]  5.850000e+00  5.940000e+00  6.030000e+00  6.120000e+00  6.210000e+00</t>
  </si>
  <si>
    <t xml:space="preserve"> [71]  6.300000e+00  6.390000e+00  6.480000e+00  6.570000e+00  6.660000e+00</t>
  </si>
  <si>
    <t xml:space="preserve"> [76]  6.750000e+00  6.840000e+00  6.930000e+00  7.020000e+00  7.110000e+00</t>
  </si>
  <si>
    <t xml:space="preserve"> [81]  7.200000e+00  7.290000e+00  7.380000e+00  7.470000e+00  7.560000e+00</t>
  </si>
  <si>
    <t xml:space="preserve"> [86]  7.650000e+00  7.740000e+00  7.830000e+00  7.920000e+00  8.010000e+00</t>
  </si>
  <si>
    <t xml:space="preserve"> [91]  8.100000e+00  8.190000e+00  8.280000e+00  8.370000e+00  8.460000e+00</t>
  </si>
  <si>
    <t xml:space="preserve"> [96]  8.550000e+00  8.640000e+00  8.730000e+00  8.820000e+00  8.910000e+00</t>
  </si>
  <si>
    <t>[101]  9.000000e+00</t>
  </si>
  <si>
    <t xml:space="preserve">  [1] 0.060437839 0.064814614 0.069363677 0.074077517 0.078947044 0.083961556</t>
  </si>
  <si>
    <t xml:space="preserve">  [7] 0.089108725 0.094374601 0.099743631 0.105198699 0.110721181 0.116291024</t>
  </si>
  <si>
    <t xml:space="preserve"> [13] 0.121886843 0.127486034 0.133064908 0.138598845 0.144062462 0.149429796</t>
  </si>
  <si>
    <t xml:space="preserve"> [19] 0.154674499 0.159770054 0.164689985 0.169408090 0.173898666 0.178136740</t>
  </si>
  <si>
    <t xml:space="preserve"> [25] 0.182098303 0.185760531 0.189102006 0.192102923 0.194745288 0.197013094</t>
  </si>
  <si>
    <t xml:space="preserve"> [31] 0.198892484 0.200371891 0.201442160 0.202096639 0.202331247 0.202144520</t>
  </si>
  <si>
    <t xml:space="preserve"> [37] 0.201537624 0.200514342 0.199081038 0.197246588 0.195022289 0.192421743</t>
  </si>
  <si>
    <t xml:space="preserve"> [43] 0.189460722 0.186157003 0.182530194 0.178601540 0.174393716 0.169930607</t>
  </si>
  <si>
    <t xml:space="preserve"> [49] 0.165237089 0.160338792 0.155261875 0.150032792 0.144678069 0.139224083</t>
  </si>
  <si>
    <t xml:space="preserve"> [55] 0.133696849 0.128121828 0.122523735 0.116926372 0.111352474 0.105823571</t>
  </si>
  <si>
    <t xml:space="preserve"> [61] 0.100359872 0.094980169 0.089701751 0.084540351 0.079510105 0.074623523</t>
  </si>
  <si>
    <t xml:space="preserve"> [67] 0.069891493 0.065323288 0.060926594 0.056707554 0.052670819 0.048819618</t>
  </si>
  <si>
    <t xml:space="preserve"> [73] 0.045155830 0.041680069 0.038391774 0.035289302 0.032370031 0.029630454</t>
  </si>
  <si>
    <t xml:space="preserve"> [79] 0.027066284 0.024672554 0.022443715 0.020373729 0.018456164 0.016684282</t>
  </si>
  <si>
    <t xml:space="preserve"> [85] 0.015051117 0.013549557 0.012172411 0.010912475 0.009762590 0.008715695</t>
  </si>
  <si>
    <t xml:space="preserve"> [91] 0.007764869 0.006903373 0.006124685 0.005422522 0.004790865 0.004223980</t>
  </si>
  <si>
    <t xml:space="preserve"> [97] 0.003716420 0.003263044 0.002859013 0.002499796 0.002181163</t>
  </si>
  <si>
    <t>&gt; dev.off()</t>
  </si>
  <si>
    <t xml:space="preserve">null device </t>
  </si>
  <si>
    <t>&gt; par(mfrow=c(2,2),mar=c(3,2,2,1))</t>
  </si>
  <si>
    <t>&gt; hist(SII$Review_all,prob=T,xlab="Reviews",main="Review distribution")</t>
  </si>
  <si>
    <t>[1]    0  200  400  600  800 1000 1200 1400 1600</t>
  </si>
  <si>
    <t>[1] 145  10   3   2   1   2   1   1</t>
  </si>
  <si>
    <t>[1] 4.393939e-03 3.030303e-04 9.090909e-05 6.060606e-05 3.030303e-05</t>
  </si>
  <si>
    <t>[6] 6.060606e-05 3.030303e-05 3.030303e-05</t>
  </si>
  <si>
    <t>[1]  100  300  500  700  900 1100 1300 1500</t>
  </si>
  <si>
    <t>[1] "SII$Review_all"</t>
  </si>
  <si>
    <t>&gt; curve(dnorm(x,mean=mean(SII$Review_all),sd=sd(SII$Review_all)),add=TRUE)</t>
  </si>
  <si>
    <t xml:space="preserve">  [1]    0   16   32   48   64   80   96  112  128  144  160  176  192  208  224</t>
  </si>
  <si>
    <t xml:space="preserve"> [16]  240  256  272  288  304  320  336  352  368  384  400  416  432  448  464</t>
  </si>
  <si>
    <t xml:space="preserve"> [31]  480  496  512  528  544  560  576  592  608  624  640  656  672  688  704</t>
  </si>
  <si>
    <t xml:space="preserve"> [46]  720  736  752  768  784  800  816  832  848  864  880  896  912  928  944</t>
  </si>
  <si>
    <t xml:space="preserve"> [61]  960  976  992 1008 1024 1040 1056 1072 1088 1104 1120 1136 1152 1168 1184</t>
  </si>
  <si>
    <t xml:space="preserve"> [76] 1200 1216 1232 1248 1264 1280 1296 1312 1328 1344 1360 1376 1392 1408 1424</t>
  </si>
  <si>
    <t xml:space="preserve"> [91] 1440 1456 1472 1488 1504 1520 1536 1552 1568 1584 1600</t>
  </si>
  <si>
    <t xml:space="preserve">  [1] 1.605449e-03 1.646103e-03 1.679634e-03 1.705568e-03 1.723535e-03</t>
  </si>
  <si>
    <t xml:space="preserve">  [6] 1.733278e-03 1.734655e-03 1.727647e-03 1.712354e-03 1.688998e-03</t>
  </si>
  <si>
    <t xml:space="preserve"> [11] 1.657912e-03 1.619537e-03 1.574407e-03 1.523140e-03 1.466425e-03</t>
  </si>
  <si>
    <t xml:space="preserve"> [16] 1.405000e-03 1.339646e-03 1.271161e-03 1.200350e-03 1.128007e-03</t>
  </si>
  <si>
    <t xml:space="preserve"> [21] 1.054904e-03 9.817722e-04 9.092964e-04 8.381023e-04 7.687506e-04</t>
  </si>
  <si>
    <t xml:space="preserve"> [26] 7.017312e-04 6.374601e-04 5.762780e-04 5.184512e-04 4.641738e-04</t>
  </si>
  <si>
    <t xml:space="preserve"> [31] 4.135712e-04 3.667049e-04 3.235788e-04 2.841452e-04 2.483118e-04</t>
  </si>
  <si>
    <t xml:space="preserve"> [36] 2.159490e-04 1.868969e-04 1.609718e-04 1.379730e-04 1.176889e-04</t>
  </si>
  <si>
    <t xml:space="preserve"> [41] 9.990191e-05 8.439348e-05 7.094811e-05 5.935669e-05 4.941916e-05</t>
  </si>
  <si>
    <t xml:space="preserve"> [46] 4.094660e-05 3.376271e-05 2.770470e-05 2.262386e-05 1.838555e-05</t>
  </si>
  <si>
    <t xml:space="preserve"> [51] 1.486906e-05 1.196705e-05 9.584903e-06 7.639856e-06 6.060095e-06</t>
  </si>
  <si>
    <t xml:space="preserve"> [56] 4.783773e-06 3.758016e-06 2.937944e-06 2.285731e-06 1.769717e-06</t>
  </si>
  <si>
    <t xml:space="preserve"> [61] 1.363576e-06 1.045566e-06 7.978491e-07 6.058802e-07 4.578779e-07</t>
  </si>
  <si>
    <t xml:space="preserve"> [66] 3.443574e-07 2.577306e-07 1.919639e-07 1.422885e-07 1.049584e-07</t>
  </si>
  <si>
    <t xml:space="preserve"> [71] 7.704796e-08 5.628622e-08 4.092040e-08 2.960564e-08 2.131602e-08</t>
  </si>
  <si>
    <t xml:space="preserve"> [76] 1.527335e-08 1.089080e-08 7.728260e-09 5.457587e-09 3.835452e-09</t>
  </si>
  <si>
    <t xml:space="preserve"> [81] 2.682435e-09 1.866976e-09 1.293139e-09 8.913502e-10 6.114325e-10</t>
  </si>
  <si>
    <t xml:space="preserve"> [86] 4.173933e-10 2.835563e-10 1.917035e-10 1.289786e-10 8.635789e-11</t>
  </si>
  <si>
    <t xml:space="preserve"> [91] 5.754179e-11 3.815588e-11 2.517889e-11 1.653516e-11 1.080630e-11</t>
  </si>
  <si>
    <t xml:space="preserve"> [96] 7.028177e-12 4.548887e-12 2.929979e-12 1.878108e-12 1.198047e-12</t>
  </si>
  <si>
    <t>[101] 7.605427e-13</t>
  </si>
  <si>
    <t>&gt; hist(log(SII$Review_all+1-min(SII$Review_all)),prob=T,xlab="Reviews",main="Review distribution")</t>
  </si>
  <si>
    <t>[1] 0 1 2 3 4 5 6 7 8</t>
  </si>
  <si>
    <t>[1] 47 35 23 19 16 15  7  3</t>
  </si>
  <si>
    <t>[1] 0.28484848 0.21212121 0.13939394 0.11515152 0.09696970 0.09090909 0.04242424</t>
  </si>
  <si>
    <t>[8] 0.01818182</t>
  </si>
  <si>
    <t>[1] 0.5 1.5 2.5 3.5 4.5 5.5 6.5 7.5</t>
  </si>
  <si>
    <t>[1] "log(SII$Review_all + 1 - min(SII$Review_all))"</t>
  </si>
  <si>
    <t>&gt; curve(dnorm(x,mean=mean(log(SII$Review_all+1-min(SII$Review_all))),sd=sd(log(SII$Review_all+1-min(SII$Review_all)))),add=TRUE)</t>
  </si>
  <si>
    <t xml:space="preserve">  [1] 0.00 0.08 0.16 0.24 0.32 0.40 0.48 0.56 0.64 0.72 0.80 0.88 0.96 1.04 1.12</t>
  </si>
  <si>
    <t xml:space="preserve"> [16] 1.20 1.28 1.36 1.44 1.52 1.60 1.68 1.76 1.84 1.92 2.00 2.08 2.16 2.24 2.32</t>
  </si>
  <si>
    <t xml:space="preserve"> [31] 2.40 2.48 2.56 2.64 2.72 2.80 2.88 2.96 3.04 3.12 3.20 3.28 3.36 3.44 3.52</t>
  </si>
  <si>
    <t xml:space="preserve"> [46] 3.60 3.68 3.76 3.84 3.92 4.00 4.08 4.16 4.24 4.32 4.40 4.48 4.56 4.64 4.72</t>
  </si>
  <si>
    <t xml:space="preserve"> [61] 4.80 4.88 4.96 5.04 5.12 5.20 5.28 5.36 5.44 5.52 5.60 5.68 5.76 5.84 5.92</t>
  </si>
  <si>
    <t xml:space="preserve"> [76] 6.00 6.08 6.16 6.24 6.32 6.40 6.48 6.56 6.64 6.72 6.80 6.88 6.96 7.04 7.12</t>
  </si>
  <si>
    <t xml:space="preserve"> [91] 7.20 7.28 7.36 7.44 7.52 7.60 7.68 7.76 7.84 7.92 8.00</t>
  </si>
  <si>
    <t xml:space="preserve">  [1] 0.096333016 0.100741109 0.105193775 0.109679407 0.114185745 0.118699919</t>
  </si>
  <si>
    <t xml:space="preserve">  [7] 0.123208507 0.127697593 0.132152829 0.136559513 0.140902661 0.145167089</t>
  </si>
  <si>
    <t xml:space="preserve"> [13] 0.149337503 0.153398580 0.157335069 0.161131879 0.164774176 0.168247478</t>
  </si>
  <si>
    <t xml:space="preserve"> [19] 0.171537755 0.174631513 0.177515898 0.180178776 0.182608820 0.184795592</t>
  </si>
  <si>
    <t xml:space="preserve"> [25] 0.186729616 0.188402449 0.189806736 0.190936273 0.191786043 0.192352262</t>
  </si>
  <si>
    <t xml:space="preserve"> [31] 0.192632401 0.192625206 0.192330711 0.191750231 0.190886360 0.189742945</t>
  </si>
  <si>
    <t xml:space="preserve"> [37] 0.188325061 0.186638974 0.184692091 0.182492911 0.180050960 0.177376721</t>
  </si>
  <si>
    <t xml:space="preserve"> [43] 0.174481564 0.171377659 0.168077898 0.164595801 0.160945424 0.157141270</t>
  </si>
  <si>
    <t xml:space="preserve"> [49] 0.153198185 0.149131273 0.144955790 0.140687059 0.136340372 0.131930904</t>
  </si>
  <si>
    <t xml:space="preserve"> [55] 0.127473627 0.122983228 0.118474033 0.113959937 0.109454334 0.104970066</t>
  </si>
  <si>
    <t xml:space="preserve"> [61] 0.100519360 0.096113790 0.091764231 0.087480830 0.083272979 0.079149295</t>
  </si>
  <si>
    <t xml:space="preserve"> [67] 0.075117605 0.071184946 0.067357557 0.063640889 0.060039613 0.056557639</t>
  </si>
  <si>
    <t xml:space="preserve"> [73] 0.053198134 0.049963548 0.046855641 0.043875515 0.041023652 0.038299945</t>
  </si>
  <si>
    <t xml:space="preserve"> [79] 0.035703741 0.033233879 0.030888732 0.028666249 0.026563996 0.024579196</t>
  </si>
  <si>
    <t xml:space="preserve"> [85] 0.022708774 0.020949392 0.019297494 0.017749338 0.016301033 0.014948577</t>
  </si>
  <si>
    <t xml:space="preserve"> [91] 0.013687883 0.012514816 0.011425216 0.010414924 0.009479807 0.008615781</t>
  </si>
  <si>
    <t xml:space="preserve"> [97] 0.007818826 0.007085005 0.006410480 0.005791522 0.005224522</t>
  </si>
  <si>
    <t>&gt; hist(SII$search,prob=T,xlab="Search",main="Search distribution")</t>
  </si>
  <si>
    <t xml:space="preserve"> [1]      0  50000 100000 150000 200000 250000 300000 350000 400000 450000</t>
  </si>
  <si>
    <t>[11] 500000 550000 600000</t>
  </si>
  <si>
    <t xml:space="preserve"> [1] 134  13   6   4   1   4   1   1   0   0   0   1</t>
  </si>
  <si>
    <t xml:space="preserve"> [1] 1.624242e-05 1.575758e-06 7.272727e-07 4.848485e-07 1.212121e-07</t>
  </si>
  <si>
    <t xml:space="preserve"> [6] 4.848485e-07 1.212121e-07 1.212121e-07 0.000000e+00 0.000000e+00</t>
  </si>
  <si>
    <t>[11] 0.000000e+00 1.212121e-07</t>
  </si>
  <si>
    <t xml:space="preserve"> [1]  25000  75000 125000 175000 225000 275000 325000 375000 425000 475000</t>
  </si>
  <si>
    <t>[11] 525000 575000</t>
  </si>
  <si>
    <t>[1] "SII$search"</t>
  </si>
  <si>
    <t>&gt; curve(dnorm(x,mean=mean(SII$search),sd=sd(SII$search)),add=TRUE)</t>
  </si>
  <si>
    <t xml:space="preserve">  [1]      0   6000  12000  18000  24000  30000  36000  42000  48000  54000</t>
  </si>
  <si>
    <t xml:space="preserve"> [11]  60000  66000  72000  78000  84000  90000  96000 102000 108000 114000</t>
  </si>
  <si>
    <t xml:space="preserve"> [21] 120000 126000 132000 138000 144000 150000 156000 162000 168000 174000</t>
  </si>
  <si>
    <t xml:space="preserve"> [31] 180000 186000 192000 198000 204000 210000 216000 222000 228000 234000</t>
  </si>
  <si>
    <t xml:space="preserve"> [41] 240000 246000 252000 258000 264000 270000 276000 282000 288000 294000</t>
  </si>
  <si>
    <t xml:space="preserve"> [51] 300000 306000 312000 318000 324000 330000 336000 342000 348000 354000</t>
  </si>
  <si>
    <t xml:space="preserve"> [61] 360000 366000 372000 378000 384000 390000 396000 402000 408000 414000</t>
  </si>
  <si>
    <t xml:space="preserve"> [71] 420000 426000 432000 438000 444000 450000 456000 462000 468000 474000</t>
  </si>
  <si>
    <t xml:space="preserve"> [81] 480000 486000 492000 498000 504000 510000 516000 522000 528000 534000</t>
  </si>
  <si>
    <t xml:space="preserve"> [91] 540000 546000 552000 558000 564000 570000 576000 582000 588000 594000</t>
  </si>
  <si>
    <t>[101] 600000</t>
  </si>
  <si>
    <t xml:space="preserve">  [1] 4.586497e-06 4.742700e-06 4.875131e-06 4.981533e-06 5.060060e-06</t>
  </si>
  <si>
    <t xml:space="preserve">  [6] 5.109335e-06 5.128486e-06 5.117171e-06 5.075592e-06 5.004487e-06</t>
  </si>
  <si>
    <t xml:space="preserve"> [11] 4.905106e-06 4.779179e-06 4.628862e-06 4.456677e-06 4.265443e-06</t>
  </si>
  <si>
    <t xml:space="preserve"> [16] 4.058197e-06 3.838116e-06 3.608437e-06 3.372378e-06 3.133065e-06</t>
  </si>
  <si>
    <t xml:space="preserve"> [21] 2.893467e-06 2.656340e-06 2.424180e-06 2.199187e-06 1.983240e-06</t>
  </si>
  <si>
    <t xml:space="preserve"> [26] 1.777889e-06 1.584346e-06 1.403496e-06 1.235915e-06 1.081887e-06</t>
  </si>
  <si>
    <t xml:space="preserve"> [31] 9.414373e-07 8.143608e-07 7.002584e-07 5.985712e-07 5.086152e-07</t>
  </si>
  <si>
    <t xml:space="preserve"> [36] 4.296145e-07 3.607318e-07 3.010968e-07 2.498295e-07 2.060618e-07</t>
  </si>
  <si>
    <t xml:space="preserve"> [41] 1.689535e-07 1.377060e-07 1.115718e-07 8.986123e-08 7.194592e-08</t>
  </si>
  <si>
    <t xml:space="preserve"> [46] 5.726061e-08 4.530247e-08 3.562901e-08 2.785491e-08 2.164789e-08</t>
  </si>
  <si>
    <t xml:space="preserve"> [51] 1.672421e-08 1.284374e-08 9.805137e-09 7.441007e-09 5.613397e-09</t>
  </si>
  <si>
    <t xml:space="preserve"> [56] 4.209552e-09 3.138066e-09 2.325435e-09 1.713020e-09 1.254402e-09</t>
  </si>
  <si>
    <t xml:space="preserve"> [61] 9.131180e-10 6.607440e-10 4.752865e-10 3.398551e-10 2.415729e-10</t>
  </si>
  <si>
    <t xml:space="preserve"> [66] 1.706941e-10 1.198961e-10 8.371581e-11 5.810667e-11 4.009226e-11</t>
  </si>
  <si>
    <t xml:space="preserve"> [71] 2.749863e-11 1.874898e-11 1.270750e-11 8.561676e-12 5.734208e-12</t>
  </si>
  <si>
    <t xml:space="preserve"> [76] 3.817720e-12 2.526683e-12 1.662316e-12 1.087157e-12 7.067847e-13</t>
  </si>
  <si>
    <t xml:space="preserve"> [81] 4.567704e-13 2.934437e-13 1.873992e-13 1.189670e-13 7.507606e-14</t>
  </si>
  <si>
    <t xml:space="preserve"> [86] 4.709691e-14 2.936969e-14 1.820633e-14 1.121919e-14 6.872528e-15</t>
  </si>
  <si>
    <t xml:space="preserve"> [91] 4.184925e-15 2.533231e-15 1.524326e-15 9.117948e-16 5.421660e-16</t>
  </si>
  <si>
    <t xml:space="preserve"> [96] 3.204672e-16 1.883002e-16 1.099852e-16 6.386066e-17 3.685944e-17</t>
  </si>
  <si>
    <t>[101] 2.114853e-17</t>
  </si>
  <si>
    <t>&gt; hist(log(SII$search+1-min(SII$search)),prob=T,xlab="Search",main="Search distribution")</t>
  </si>
  <si>
    <t>[1]  0  2  4  6  8 10 12 14</t>
  </si>
  <si>
    <t>[1] 19  0 15 34 48 39 10</t>
  </si>
  <si>
    <t>[1] 0.05757576 0.00000000 0.04545455 0.10303030 0.14545455 0.11818182 0.03030303</t>
  </si>
  <si>
    <t>[1]  1  3  5  7  9 11 13</t>
  </si>
  <si>
    <t>[1] "log(SII$search + 1 - min(SII$search))"</t>
  </si>
  <si>
    <t>&gt; curve(dnorm(x,mean=mean(log(SII$search+1-min(SII$search))),sd=sd(log(SII$search+1-min(SII$search)))),add=TRUE)</t>
  </si>
  <si>
    <t xml:space="preserve">  [1]  0.00  0.14  0.28  0.42  0.56  0.70  0.84  0.98  1.12  1.26  1.40  1.54</t>
  </si>
  <si>
    <t xml:space="preserve"> [13]  1.68  1.82  1.96  2.10  2.24  2.38  2.52  2.66  2.80  2.94  3.08  3.22</t>
  </si>
  <si>
    <t xml:space="preserve"> [25]  3.36  3.50  3.64  3.78  3.92  4.06  4.20  4.34  4.48  4.62  4.76  4.90</t>
  </si>
  <si>
    <t xml:space="preserve"> [37]  5.04  5.18  5.32  5.46  5.60  5.74  5.88  6.02  6.16  6.30  6.44  6.58</t>
  </si>
  <si>
    <t xml:space="preserve"> [49]  6.72  6.86  7.00  7.14  7.28  7.42  7.56  7.70  7.84  7.98  8.12  8.26</t>
  </si>
  <si>
    <t xml:space="preserve"> [61]  8.40  8.54  8.68  8.82  8.96  9.10  9.24  9.38  9.52  9.66  9.80  9.94</t>
  </si>
  <si>
    <t xml:space="preserve"> [73] 10.08 10.22 10.36 10.50 10.64 10.78 10.92 11.06 11.20 11.34 11.48 11.62</t>
  </si>
  <si>
    <t xml:space="preserve"> [85] 11.76 11.90 12.04 12.18 12.32 12.46 12.60 12.74 12.88 13.02 13.16 13.30</t>
  </si>
  <si>
    <t xml:space="preserve"> [97] 13.44 13.58 13.72 13.86 14.00</t>
  </si>
  <si>
    <t xml:space="preserve">  [1] 0.008691591 0.009514576 0.010398675 0.011346579 0.012360905 0.013444169</t>
  </si>
  <si>
    <t xml:space="preserve">  [7] 0.014598762 0.015826923 0.017130709 0.018511966 0.019972303 0.021513057</t>
  </si>
  <si>
    <t xml:space="preserve"> [13] 0.023135265 0.024839635 0.026626515 0.028495863 0.030447223 0.032479695</t>
  </si>
  <si>
    <t xml:space="preserve"> [19] 0.034591912 0.036782020 0.039047656 0.041385932 0.043793422 0.046266155</t>
  </si>
  <si>
    <t xml:space="preserve"> [25] 0.048799606 0.051388697 0.054027798 0.056710740 0.059430822 0.062180834</t>
  </si>
  <si>
    <t xml:space="preserve"> [31] 0.064953076 0.067739391 0.070531193 0.073319509 0.076095022 0.078848117</t>
  </si>
  <si>
    <t xml:space="preserve"> [37] 0.081568934 0.084247423 0.086873405 0.089436633 0.091926858 0.094333896</t>
  </si>
  <si>
    <t xml:space="preserve"> [43] 0.096647697 0.098858410 0.100956461 0.102932611 0.104778033 0.106484372</t>
  </si>
  <si>
    <t xml:space="preserve"> [49] 0.108043809 0.109449121 0.110693736 0.111771788 0.112678155 0.113408507</t>
  </si>
  <si>
    <t xml:space="preserve"> [55] 0.113959339 0.114327995 0.114512695 0.114512543 0.114327542 0.113958586</t>
  </si>
  <si>
    <t xml:space="preserve"> [61] 0.113407457 0.112676814 0.111770162 0.110691834 0.109446950 0.108041380</t>
  </si>
  <si>
    <t xml:space="preserve"> [67] 0.106481697 0.104775124 0.102929481 0.100953123 0.098854881 0.096643991</t>
  </si>
  <si>
    <t xml:space="preserve"> [73] 0.094330030 0.091922847 0.089432494 0.086869155 0.084243079 0.081564512</t>
  </si>
  <si>
    <t xml:space="preserve"> [79] 0.078843634 0.076090494 0.073314952 0.070526623 0.067734823 0.064948524</t>
  </si>
  <si>
    <t xml:space="preserve"> [85] 0.062176312 0.059426343 0.056706316 0.054023440 0.051384416 0.048795412</t>
  </si>
  <si>
    <t xml:space="preserve"> [91] 0.046262056 0.043789427 0.041382046 0.039043887 0.036778373 0.034588390</t>
  </si>
  <si>
    <t xml:space="preserve"> [97] 0.032476302 0.030443962 0.028492736 0.026623522 0.024836778</t>
  </si>
  <si>
    <t>[1] 2 2</t>
  </si>
  <si>
    <t>[1] 3 2 2 1</t>
  </si>
  <si>
    <t>&gt; hist(SII$SocialSignal_all,prob=T,xlab="Social Signal",main="Social Signal distribution")</t>
  </si>
  <si>
    <t xml:space="preserve"> [1]    0  200  400  600  800 1000 1200 1400 1600 1800 2000</t>
  </si>
  <si>
    <t xml:space="preserve"> [1] 150   7   2   1   0   2   2   0   0   1</t>
  </si>
  <si>
    <t xml:space="preserve"> [1] 4.545455e-03 2.121212e-04 6.060606e-05 3.030303e-05 0.000000e+00</t>
  </si>
  <si>
    <t xml:space="preserve"> [6] 6.060606e-05 6.060606e-05 0.000000e+00 0.000000e+00 3.030303e-05</t>
  </si>
  <si>
    <t xml:space="preserve"> [1]  100  300  500  700  900 1100 1300 1500 1700 1900</t>
  </si>
  <si>
    <t>[1] "SII$SocialSignal_all"</t>
  </si>
  <si>
    <t xml:space="preserve">  [1]    0   20   40   60   80  100  120  140  160  180  200  220  240  260  280</t>
  </si>
  <si>
    <t xml:space="preserve"> [16]  300  320  340  360  380  400  420  440  460  480  500  520  540  560  580</t>
  </si>
  <si>
    <t xml:space="preserve"> [31]  600  620  640  660  680  700  720  740  760  780  800  820  840  860  880</t>
  </si>
  <si>
    <t xml:space="preserve"> [46]  900  920  940  960  980 1000 1020 1040 1060 1080 1100 1120 1140 1160 1180</t>
  </si>
  <si>
    <t xml:space="preserve"> [61] 1200 1220 1240 1260 1280 1300 1320 1340 1360 1380 1400 1420 1440 1460 1480</t>
  </si>
  <si>
    <t xml:space="preserve"> [76] 1500 1520 1540 1560 1580 1600 1620 1640 1660 1680 1700 1720 1740 1760 1780</t>
  </si>
  <si>
    <t xml:space="preserve"> [91] 1800 1820 1840 1860 1880 1900 1920 1940 1960 1980 2000</t>
  </si>
  <si>
    <t xml:space="preserve">  [1] 1.605449e-03 1.655174e-03 1.693576e-03 1.719806e-03 1.733278e-03</t>
  </si>
  <si>
    <t xml:space="preserve">  [6] 1.733687e-03 1.721025e-03 1.695577e-03 1.657912e-03 1.608865e-03</t>
  </si>
  <si>
    <t xml:space="preserve"> [11] 1.549499e-03 1.481075e-03 1.405000e-03 1.322787e-03 1.235996e-03</t>
  </si>
  <si>
    <t xml:space="preserve"> [16] 1.146194e-03 1.054904e-03 9.635663e-04 8.735025e-04 7.858878e-04</t>
  </si>
  <si>
    <t xml:space="preserve"> [21] 7.017312e-04 6.218633e-04 5.469314e-04 4.774024e-04 4.135712e-04</t>
  </si>
  <si>
    <t xml:space="preserve"> [26] 3.555738e-04 3.034052e-04 2.569391e-04 2.159490e-04 1.801300e-04</t>
  </si>
  <si>
    <t xml:space="preserve"> [31] 1.491196e-04 1.225173e-04 9.990191e-05 8.084703e-05 6.493340e-05</t>
  </si>
  <si>
    <t xml:space="preserve"> [36] 5.175902e-05 4.094660e-05 3.214871e-05 2.505088e-05 1.937297e-05</t>
  </si>
  <si>
    <t xml:space="preserve"> [41] 1.486906e-05 1.132621e-05 8.562475e-06 6.424333e-06 4.783773e-06</t>
  </si>
  <si>
    <t xml:space="preserve"> [46] 3.535306e-06 2.592968e-06 1.887475e-06 1.363576e-06 9.776672e-07</t>
  </si>
  <si>
    <t xml:space="preserve"> [51] 6.956914e-07 4.913106e-07 3.443574e-07 2.395392e-07 1.653703e-07</t>
  </si>
  <si>
    <t xml:space="preserve"> [56] 1.133059e-07 7.704796e-08 5.199765e-08 3.482732e-08 2.315103e-08</t>
  </si>
  <si>
    <t xml:space="preserve"> [61] 1.527335e-08 1.000028e-08 6.498365e-09 4.190923e-09 2.682435e-09</t>
  </si>
  <si>
    <t xml:space="preserve"> [66] 1.703972e-09 1.074261e-09 6.721569e-10 4.173933e-10 2.572374e-10</t>
  </si>
  <si>
    <t xml:space="preserve"> [71] 1.573391e-10 9.551094e-11 5.754179e-11 3.440546e-11 2.041669e-11</t>
  </si>
  <si>
    <t xml:space="preserve"> [76] 1.202422e-11 7.028177e-12 4.077014e-12 2.347229e-12 1.341166e-12</t>
  </si>
  <si>
    <t xml:space="preserve"> [81] 7.605427e-13 4.280342e-13 2.390821e-13 1.325347e-13 7.291654e-14</t>
  </si>
  <si>
    <t xml:space="preserve"> [86] 3.981404e-14 2.157547e-14 1.160375e-14 6.193698e-15 3.281071e-15</t>
  </si>
  <si>
    <t xml:space="preserve"> [91] 1.725024e-15 9.000950e-16 4.661176e-16 2.395612e-16 1.221944e-16</t>
  </si>
  <si>
    <t xml:space="preserve"> [96] 6.185859e-17 3.107868e-17 1.549669e-17 7.668830e-18 3.766459e-18</t>
  </si>
  <si>
    <t>[101] 1.835909e-18</t>
  </si>
  <si>
    <t>&gt; hist(log(SII$SocialSignal_all+1-min(SII$SocialSignal_all)),prob=T,xlab="Social Signal",main="Social Signal distribution")</t>
  </si>
  <si>
    <t>[1] 66 20 22 20 12 17  4  4</t>
  </si>
  <si>
    <t>[1] 0.40000000 0.12121212 0.13333333 0.12121212 0.07272727 0.10303030 0.02424242</t>
  </si>
  <si>
    <t>[8] 0.02424242</t>
  </si>
  <si>
    <t>[1] "log(SII$SocialSignal_all + 1 - min(SII$SocialSignal_all))"</t>
  </si>
  <si>
    <t>&gt; curve(dnorm(x,mean=mean(log(SII$SocialSignal_all+1-min(SII$SocialSignal_all))),sd=sd(log(SII$SocialSignal_all+1-min(SII$SocialSignal_all)))),add=TRUE)</t>
  </si>
  <si>
    <t xml:space="preserve">  [1] 0.109880869 0.114063811 0.118242330 0.122404501 0.126538040 0.130630360</t>
  </si>
  <si>
    <t xml:space="preserve">  [7] 0.134668634 0.138639854 0.142530903 0.146328625 0.150019893 0.153591689</t>
  </si>
  <si>
    <t xml:space="preserve"> [13] 0.157031179 0.160325784 0.163463263 0.166431781 0.169219989 0.171817096</t>
  </si>
  <si>
    <t xml:space="preserve"> [19] 0.174212934 0.176398026 0.178363651 0.180101900 0.181605728 0.182869004</t>
  </si>
  <si>
    <t xml:space="preserve"> [25] 0.183886549 0.184654175 0.185168714 0.185428035 0.185431063 0.185177786</t>
  </si>
  <si>
    <t xml:space="preserve"> [31] 0.184669254 0.183907572 0.182895884 0.181638356 0.180140141 0.178407350</t>
  </si>
  <si>
    <t xml:space="preserve"> [37] 0.176447006 0.174267000 0.171876033 0.169283564 0.166499746 0.163535357</t>
  </si>
  <si>
    <t xml:space="preserve"> [43] 0.160401734 0.157110700 0.153674488 0.150105668 0.146417072 0.142621714</t>
  </si>
  <si>
    <t xml:space="preserve"> [49] 0.138732717 0.134763238 0.130726398 0.126635205 0.122502493 0.118340855</t>
  </si>
  <si>
    <t xml:space="preserve"> [55] 0.114162583 0.109979611 0.105803462 0.101645203 0.097515399 0.093424078</t>
  </si>
  <si>
    <t xml:space="preserve"> [61] 0.089380700 0.085394124 0.081472592 0.077623707 0.073854428 0.070171055</t>
  </si>
  <si>
    <t xml:space="preserve"> [67] 0.066579232 0.063083947 0.059689542 0.056399719 0.053217558 0.050145534</t>
  </si>
  <si>
    <t xml:space="preserve"> [73] 0.047185534 0.044338888 0.041606390 0.038988324 0.036484502 0.034094284</t>
  </si>
  <si>
    <t xml:space="preserve"> [79] 0.031816619 0.029650075 0.027592870 0.025642907 0.023797808 0.022054944</t>
  </si>
  <si>
    <t xml:space="preserve"> [85] 0.020411469 0.018864351 0.017410402 0.016046304 0.014768642 0.013573924</t>
  </si>
  <si>
    <t xml:space="preserve"> [91] 0.012458609 0.011419130 0.010451913 0.009553397 0.008720055 0.007948404</t>
  </si>
  <si>
    <t xml:space="preserve"> [97] 0.007235023 0.006576566 0.005969773 0.005411476 0.004898611</t>
  </si>
  <si>
    <t>&gt; hist(SII$Backlinks_all,prob=T,xlab="Backlinks",main="Backlinks distribution")</t>
  </si>
  <si>
    <t>[1]   0  50 100 150 200 250 300</t>
  </si>
  <si>
    <t>[1] 148  13   2   0   0   2</t>
  </si>
  <si>
    <t>[1] 0.0179393939 0.0015757576 0.0002424242 0.0000000000 0.0000000000</t>
  </si>
  <si>
    <t>[6] 0.0002424242</t>
  </si>
  <si>
    <t>[1]  25  75 125 175 225 275</t>
  </si>
  <si>
    <t>[1] "SII$Backlinks_all"</t>
  </si>
  <si>
    <t>&gt; curve(dnorm(x,mean=mean(SII$Backlinks_all),sd=sd(SII$Backlinks_all)),add=TRUE)</t>
  </si>
  <si>
    <t xml:space="preserve">  [1]   0   3   6   9  12  15  18  21  24  27  30  33  36  39  42  45  48  51</t>
  </si>
  <si>
    <t xml:space="preserve"> [19]  54  57  60  63  66  69  72  75  78  81  84  87  90  93  96  99 102 105</t>
  </si>
  <si>
    <t xml:space="preserve"> [37] 108 111 114 117 120 123 126 129 132 135 138 141 144 147 150 153 156 159</t>
  </si>
  <si>
    <t xml:space="preserve"> [55] 162 165 168 171 174 177 180 183 186 189 192 195 198 201 204 207 210 213</t>
  </si>
  <si>
    <t xml:space="preserve"> [73] 216 219 222 225 228 231 234 237 240 243 246 249 252 255 258 261 264 267</t>
  </si>
  <si>
    <t xml:space="preserve"> [91] 270 273 276 279 282 285 288 291 294 297 300</t>
  </si>
  <si>
    <t xml:space="preserve">  [1] 9.900423e-03 1.026889e-02 1.057704e-02 1.081873e-02 1.098903e-02</t>
  </si>
  <si>
    <t xml:space="preserve">  [6] 1.108443e-02 1.110295e-02 1.104421e-02 1.090942e-02 1.070139e-02</t>
  </si>
  <si>
    <t xml:space="preserve"> [11] 1.042436e-02 1.008393e-02 9.686825e-03 9.240683e-03 8.753823e-03</t>
  </si>
  <si>
    <t xml:space="preserve"> [16] 8.234979e-03 7.693046e-03 7.136828e-03 6.574809e-03 6.014953e-03</t>
  </si>
  <si>
    <t xml:space="preserve"> [21] 5.464524e-03 4.929961e-03 4.416780e-03 3.929516e-03 3.471710e-03</t>
  </si>
  <si>
    <t xml:space="preserve"> [26] 3.045923e-03 2.653783e-03 2.296059e-03 1.972749e-03 1.683184e-03</t>
  </si>
  <si>
    <t xml:space="preserve"> [31] 1.426140e-03 1.199953e-03 1.002622e-03 8.319193e-04 6.854824e-04</t>
  </si>
  <si>
    <t xml:space="preserve"> [36] 5.608962e-04 4.557637e-04 3.677630e-04 2.946914e-04 2.344973e-04</t>
  </si>
  <si>
    <t xml:space="preserve"> [41] 1.853017e-04 1.454093e-04 1.133120e-04 8.768605e-05 6.738393e-05</t>
  </si>
  <si>
    <t xml:space="preserve"> [46] 5.142250e-05 3.896917e-05 2.932650e-05 2.191645e-05 1.626490e-05</t>
  </si>
  <si>
    <t xml:space="preserve"> [51] 1.198681e-05 8.772574e-06 6.375606e-06 4.601367e-06 3.297793e-06</t>
  </si>
  <si>
    <t xml:space="preserve"> [56] 2.347097e-06 1.658860e-06 1.164285e-06 8.114846e-07 5.616583e-07</t>
  </si>
  <si>
    <t xml:space="preserve"> [61] 3.860425e-07 2.634931e-07 1.785971e-07 1.202127e-07 8.035219e-08</t>
  </si>
  <si>
    <t xml:space="preserve"> [66] 5.333546e-08 3.515648e-08 2.301261e-08 1.495882e-08 9.656062e-09</t>
  </si>
  <si>
    <t xml:space="preserve"> [71] 6.189759e-09 3.940202e-09 2.490774e-09 1.563584e-09 9.747183e-10</t>
  </si>
  <si>
    <t xml:space="preserve"> [76] 6.034040e-10 3.709439e-10 2.264537e-10 1.372846e-10 8.264851e-11</t>
  </si>
  <si>
    <t xml:space="preserve"> [81] 4.941052e-11 2.933424e-11 1.729424e-11 1.012509e-11 5.886643e-12</t>
  </si>
  <si>
    <t xml:space="preserve"> [86] 3.398658e-12 1.948580e-12 1.109431e-12 6.272680e-13 3.521901e-13</t>
  </si>
  <si>
    <t xml:space="preserve"> [91] 1.963687e-13 1.087273e-13 5.978272e-14 3.264254e-14 1.769960e-14</t>
  </si>
  <si>
    <t xml:space="preserve"> [96] 9.530460e-15 5.096070e-15 2.706001e-15 1.426894e-15 7.471820e-16</t>
  </si>
  <si>
    <t>[101] 3.885369e-16</t>
  </si>
  <si>
    <t>&gt; hist(log(SII$Backlinks_all+1-min(SII$Backlinks_all)),prob=T,xlab="Backlinks",main="Backlinks distribution")</t>
  </si>
  <si>
    <t xml:space="preserve"> [1] 0.0 0.5 1.0 1.5 2.0 2.5 3.0 3.5 4.0 4.5 5.0 5.5 6.0</t>
  </si>
  <si>
    <t xml:space="preserve"> [1] 50 13 15 18 13 17 14 10 11  2  0  2</t>
  </si>
  <si>
    <t xml:space="preserve"> [1] 0.60606061 0.15757576 0.18181818 0.21818182 0.15757576 0.20606061</t>
  </si>
  <si>
    <t xml:space="preserve"> [7] 0.16969697 0.12121212 0.13333333 0.02424242 0.00000000 0.02424242</t>
  </si>
  <si>
    <t xml:space="preserve"> [1] 0.25 0.75 1.25 1.75 2.25 2.75 3.25 3.75 4.25 4.75 5.25 5.75</t>
  </si>
  <si>
    <t>[1] "log(SII$Backlinks_all + 1 - min(SII$Backlinks_all))"</t>
  </si>
  <si>
    <t>&gt; curve(dnorm(x,mean=mean(log(SII$Backlinks_all+1-min(SII$Backlinks_all))),sd=sd(log(SII$Backlinks_all+1-min(SII$Backlinks_all)))),add=TRUE)</t>
  </si>
  <si>
    <t xml:space="preserve">  [1] 0.00 0.06 0.12 0.18 0.24 0.30 0.36 0.42 0.48 0.54 0.60 0.66 0.72 0.78 0.84</t>
  </si>
  <si>
    <t xml:space="preserve"> [16] 0.90 0.96 1.02 1.08 1.14 1.20 1.26 1.32 1.38 1.44 1.50 1.56 1.62 1.68 1.74</t>
  </si>
  <si>
    <t xml:space="preserve"> [31] 1.80 1.86 1.92 1.98 2.04 2.10 2.16 2.22 2.28 2.34 2.40 2.46 2.52 2.58 2.64</t>
  </si>
  <si>
    <t xml:space="preserve"> [46] 2.70 2.76 2.82 2.88 2.94 3.00 3.06 3.12 3.18 3.24 3.30 3.36 3.42 3.48 3.54</t>
  </si>
  <si>
    <t xml:space="preserve"> [61] 3.60 3.66 3.72 3.78 3.84 3.90 3.96 4.02 4.08 4.14 4.20 4.26 4.32 4.38 4.44</t>
  </si>
  <si>
    <t xml:space="preserve"> [76] 4.50 4.56 4.62 4.68 4.74 4.80 4.86 4.92 4.98 5.04 5.10 5.16 5.22 5.28 5.34</t>
  </si>
  <si>
    <t xml:space="preserve"> [91] 5.40 5.46 5.52 5.58 5.64 5.70 5.76 5.82 5.88 5.94 6.00</t>
  </si>
  <si>
    <t xml:space="preserve">  [1] 0.136159729 0.142266580 0.148419258 0.154600455 0.160791997 0.166974917</t>
  </si>
  <si>
    <t xml:space="preserve">  [7] 0.173129548 0.179235612 0.185272328 0.191218525 0.197052758 0.202753435</t>
  </si>
  <si>
    <t xml:space="preserve"> [13] 0.208298946 0.213667797 0.218838748 0.223790950 0.228504084 0.232958500</t>
  </si>
  <si>
    <t xml:space="preserve"> [19] 0.237135354 0.241016736 0.244585801 0.247826894 0.250725654 0.253269132</t>
  </si>
  <si>
    <t xml:space="preserve"> [25] 0.255445878 0.257246033 0.258661398 0.259685502 0.260313648 0.260542946</t>
  </si>
  <si>
    <t xml:space="preserve"> [31] 0.260372342 0.259802622 0.258836404 0.257478123 0.255733993 0.253611963</t>
  </si>
  <si>
    <t xml:space="preserve"> [37] 0.251121651 0.248274280 0.245082585 0.241560724 0.237724171 0.233589603</t>
  </si>
  <si>
    <t xml:space="preserve"> [43] 0.229174781 0.224498421 0.219580063 0.214439936 0.209098819 0.203577905</t>
  </si>
  <si>
    <t xml:space="preserve"> [49] 0.197898659 0.192082681 0.186151576 0.180126816 0.174029622 0.167880839</t>
  </si>
  <si>
    <t xml:space="preserve"> [55] 0.161700824 0.155509343 0.149325468 0.143167498 0.137052869 0.130998095</t>
  </si>
  <si>
    <t xml:space="preserve"> [61] 0.125018699 0.119129171 0.113342924 0.107672267 0.102128381 0.096721314</t>
  </si>
  <si>
    <t xml:space="preserve"> [67] 0.091459974 0.086352141 0.081404478 0.076622556 0.072010880 0.067572930</t>
  </si>
  <si>
    <t xml:space="preserve"> [73] 0.063311198 0.059227236 0.055321703 0.051594424 0.048044441 0.044670074</t>
  </si>
  <si>
    <t xml:space="preserve"> [79] 0.041468979 0.038438211 0.035574282 0.032873221 0.030330637 0.027941773</t>
  </si>
  <si>
    <t xml:space="preserve"> [85] 0.025701562 0.023604687 0.021645624 0.019818698 0.018118126 0.016538061</t>
  </si>
  <si>
    <t xml:space="preserve"> [91] 0.015072631 0.013715974 0.012462278 0.011305801 0.010240906 0.009262081</t>
  </si>
  <si>
    <t xml:space="preserve"> [97] 0.008363960 0.007541339 0.006789192 0.006102684 0.005477178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</si>
</sst>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92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1" xfId="0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9" fontId="4" fillId="0" borderId="0" xfId="0" applyNumberFormat="1" applyFont="1"/>
    <xf numFmtId="0" fontId="4" fillId="0" borderId="17" xfId="0" applyFont="1" applyBorder="1"/>
    <xf numFmtId="0" fontId="4" fillId="0" borderId="2" xfId="0" applyFont="1" applyBorder="1"/>
    <xf numFmtId="0" fontId="4" fillId="6" borderId="0" xfId="0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9" fontId="4" fillId="2" borderId="0" xfId="0" applyNumberFormat="1" applyFont="1" applyFill="1"/>
    <xf numFmtId="0" fontId="4" fillId="6" borderId="0" xfId="0" applyFont="1" applyFill="1" applyAlignment="1">
      <alignment horizontal="center" vertical="center" wrapText="1"/>
    </xf>
    <xf numFmtId="9" fontId="4" fillId="6" borderId="0" xfId="0" applyNumberFormat="1" applyFont="1" applyFill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6" borderId="20" xfId="0" applyFont="1" applyFill="1" applyBorder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Fill="1" applyBorder="1" applyAlignment="1"/>
    <xf numFmtId="0" fontId="0" fillId="0" borderId="24" xfId="0" applyFill="1" applyBorder="1" applyAlignment="1"/>
    <xf numFmtId="0" fontId="6" fillId="0" borderId="25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Continuous"/>
    </xf>
    <xf numFmtId="9" fontId="0" fillId="0" borderId="0" xfId="2" applyFont="1"/>
    <xf numFmtId="0" fontId="8" fillId="0" borderId="0" xfId="0" applyFont="1"/>
    <xf numFmtId="0" fontId="0" fillId="7" borderId="0" xfId="0" applyFill="1"/>
    <xf numFmtId="0" fontId="8" fillId="7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v1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reg!$B$2:$B$162</c:f>
              <c:numCache>
                <c:formatCode>General</c:formatCode>
                <c:ptCount val="161"/>
                <c:pt idx="0">
                  <c:v>19</c:v>
                </c:pt>
                <c:pt idx="1">
                  <c:v>0</c:v>
                </c:pt>
                <c:pt idx="2">
                  <c:v>69</c:v>
                </c:pt>
                <c:pt idx="3">
                  <c:v>8</c:v>
                </c:pt>
                <c:pt idx="4">
                  <c:v>64</c:v>
                </c:pt>
                <c:pt idx="5">
                  <c:v>23</c:v>
                </c:pt>
                <c:pt idx="6">
                  <c:v>5</c:v>
                </c:pt>
                <c:pt idx="7">
                  <c:v>14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37</c:v>
                </c:pt>
                <c:pt idx="12">
                  <c:v>14</c:v>
                </c:pt>
                <c:pt idx="13">
                  <c:v>4</c:v>
                </c:pt>
                <c:pt idx="14">
                  <c:v>47</c:v>
                </c:pt>
                <c:pt idx="15">
                  <c:v>19</c:v>
                </c:pt>
                <c:pt idx="16">
                  <c:v>12</c:v>
                </c:pt>
                <c:pt idx="17">
                  <c:v>3</c:v>
                </c:pt>
                <c:pt idx="18">
                  <c:v>54</c:v>
                </c:pt>
                <c:pt idx="19">
                  <c:v>38</c:v>
                </c:pt>
                <c:pt idx="20">
                  <c:v>17</c:v>
                </c:pt>
                <c:pt idx="21">
                  <c:v>4</c:v>
                </c:pt>
                <c:pt idx="22">
                  <c:v>0</c:v>
                </c:pt>
                <c:pt idx="23">
                  <c:v>74</c:v>
                </c:pt>
                <c:pt idx="24">
                  <c:v>0</c:v>
                </c:pt>
                <c:pt idx="25">
                  <c:v>2</c:v>
                </c:pt>
                <c:pt idx="26">
                  <c:v>30</c:v>
                </c:pt>
                <c:pt idx="27">
                  <c:v>34</c:v>
                </c:pt>
                <c:pt idx="28">
                  <c:v>25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36</c:v>
                </c:pt>
                <c:pt idx="35">
                  <c:v>32</c:v>
                </c:pt>
                <c:pt idx="36">
                  <c:v>7</c:v>
                </c:pt>
                <c:pt idx="37">
                  <c:v>16</c:v>
                </c:pt>
                <c:pt idx="38">
                  <c:v>32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10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8</c:v>
                </c:pt>
                <c:pt idx="47">
                  <c:v>1</c:v>
                </c:pt>
                <c:pt idx="48">
                  <c:v>39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121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output_reg!$C$29:$C$189</c:f>
              <c:numCache>
                <c:formatCode>General</c:formatCode>
                <c:ptCount val="161"/>
                <c:pt idx="0">
                  <c:v>2963.0753964003397</c:v>
                </c:pt>
                <c:pt idx="1">
                  <c:v>2178.9903675867849</c:v>
                </c:pt>
                <c:pt idx="2">
                  <c:v>1111.02211774021</c:v>
                </c:pt>
                <c:pt idx="3">
                  <c:v>1601.2585046088157</c:v>
                </c:pt>
                <c:pt idx="4">
                  <c:v>472.09391673088533</c:v>
                </c:pt>
                <c:pt idx="5">
                  <c:v>469.14027649784674</c:v>
                </c:pt>
                <c:pt idx="6">
                  <c:v>414.27505749275861</c:v>
                </c:pt>
                <c:pt idx="7">
                  <c:v>534.60101277935394</c:v>
                </c:pt>
                <c:pt idx="8">
                  <c:v>417.28264164762692</c:v>
                </c:pt>
                <c:pt idx="9">
                  <c:v>391.36571256458029</c:v>
                </c:pt>
                <c:pt idx="10">
                  <c:v>309.8618633625648</c:v>
                </c:pt>
                <c:pt idx="11">
                  <c:v>-585.30391458085228</c:v>
                </c:pt>
                <c:pt idx="12">
                  <c:v>257.56837690677054</c:v>
                </c:pt>
                <c:pt idx="13">
                  <c:v>203.57960020464793</c:v>
                </c:pt>
                <c:pt idx="14">
                  <c:v>-24.046304843868654</c:v>
                </c:pt>
                <c:pt idx="15">
                  <c:v>43.803976052609215</c:v>
                </c:pt>
                <c:pt idx="16">
                  <c:v>120.62303378253839</c:v>
                </c:pt>
                <c:pt idx="17">
                  <c:v>180.40963365302824</c:v>
                </c:pt>
                <c:pt idx="18">
                  <c:v>-100.24976018674187</c:v>
                </c:pt>
                <c:pt idx="19">
                  <c:v>-128.23862756195103</c:v>
                </c:pt>
                <c:pt idx="20">
                  <c:v>28.365168432393546</c:v>
                </c:pt>
                <c:pt idx="21">
                  <c:v>-100.63886648841594</c:v>
                </c:pt>
                <c:pt idx="22">
                  <c:v>107.98628002981123</c:v>
                </c:pt>
                <c:pt idx="23">
                  <c:v>-241.20546301706383</c:v>
                </c:pt>
                <c:pt idx="24">
                  <c:v>85.28107797418825</c:v>
                </c:pt>
                <c:pt idx="25">
                  <c:v>94.242661592678274</c:v>
                </c:pt>
                <c:pt idx="26">
                  <c:v>53.758843560467199</c:v>
                </c:pt>
                <c:pt idx="27">
                  <c:v>-261.77584007823862</c:v>
                </c:pt>
                <c:pt idx="28">
                  <c:v>-125.82128679704891</c:v>
                </c:pt>
                <c:pt idx="29">
                  <c:v>40.812206706642982</c:v>
                </c:pt>
                <c:pt idx="30">
                  <c:v>74.538514687710318</c:v>
                </c:pt>
                <c:pt idx="31">
                  <c:v>60.551597697685679</c:v>
                </c:pt>
                <c:pt idx="32">
                  <c:v>35.554875282961802</c:v>
                </c:pt>
                <c:pt idx="33">
                  <c:v>68.68161643440169</c:v>
                </c:pt>
                <c:pt idx="34">
                  <c:v>-140.87918679308518</c:v>
                </c:pt>
                <c:pt idx="35">
                  <c:v>-47.427990211850243</c:v>
                </c:pt>
                <c:pt idx="36">
                  <c:v>60.136132977832212</c:v>
                </c:pt>
                <c:pt idx="37">
                  <c:v>-99.249404618673339</c:v>
                </c:pt>
                <c:pt idx="38">
                  <c:v>-71.481643210081131</c:v>
                </c:pt>
                <c:pt idx="39">
                  <c:v>44.304535856013246</c:v>
                </c:pt>
                <c:pt idx="40">
                  <c:v>-174.41049522336664</c:v>
                </c:pt>
                <c:pt idx="41">
                  <c:v>25.365485085370949</c:v>
                </c:pt>
                <c:pt idx="42">
                  <c:v>-57.125495208735572</c:v>
                </c:pt>
                <c:pt idx="43">
                  <c:v>-61.887453154170714</c:v>
                </c:pt>
                <c:pt idx="44">
                  <c:v>-49.851760500789666</c:v>
                </c:pt>
                <c:pt idx="45">
                  <c:v>-25.218641144268574</c:v>
                </c:pt>
                <c:pt idx="46">
                  <c:v>-137.32457708320163</c:v>
                </c:pt>
                <c:pt idx="47">
                  <c:v>-28.495123914449209</c:v>
                </c:pt>
                <c:pt idx="48">
                  <c:v>-149.07086759794288</c:v>
                </c:pt>
                <c:pt idx="49">
                  <c:v>-25.009632413215186</c:v>
                </c:pt>
                <c:pt idx="50">
                  <c:v>-56.210025883055437</c:v>
                </c:pt>
                <c:pt idx="51">
                  <c:v>-41.124615075837696</c:v>
                </c:pt>
                <c:pt idx="52">
                  <c:v>-170.78457987647559</c:v>
                </c:pt>
                <c:pt idx="53">
                  <c:v>-56.48717857338869</c:v>
                </c:pt>
                <c:pt idx="54">
                  <c:v>-33.868610323432733</c:v>
                </c:pt>
                <c:pt idx="55">
                  <c:v>-37.009632413215186</c:v>
                </c:pt>
                <c:pt idx="56">
                  <c:v>-59.858991366184554</c:v>
                </c:pt>
                <c:pt idx="57">
                  <c:v>-519.18125665974935</c:v>
                </c:pt>
                <c:pt idx="58">
                  <c:v>-57.709189872783497</c:v>
                </c:pt>
                <c:pt idx="59">
                  <c:v>-29.400104436523378</c:v>
                </c:pt>
                <c:pt idx="60">
                  <c:v>-44.009632413215186</c:v>
                </c:pt>
                <c:pt idx="61">
                  <c:v>-96.575991692173517</c:v>
                </c:pt>
                <c:pt idx="62">
                  <c:v>-46.009632413215186</c:v>
                </c:pt>
                <c:pt idx="63">
                  <c:v>-80.283968665796039</c:v>
                </c:pt>
                <c:pt idx="64">
                  <c:v>-86.819919240383172</c:v>
                </c:pt>
                <c:pt idx="65">
                  <c:v>-41.962143004294916</c:v>
                </c:pt>
                <c:pt idx="66">
                  <c:v>-146.02319481883029</c:v>
                </c:pt>
                <c:pt idx="67">
                  <c:v>-66.803030988590137</c:v>
                </c:pt>
                <c:pt idx="68">
                  <c:v>-61.636182139704346</c:v>
                </c:pt>
                <c:pt idx="69">
                  <c:v>-51.009632413215186</c:v>
                </c:pt>
                <c:pt idx="70">
                  <c:v>-51.009632413215186</c:v>
                </c:pt>
                <c:pt idx="71">
                  <c:v>-64.713715467278078</c:v>
                </c:pt>
                <c:pt idx="72">
                  <c:v>-79.698216020832163</c:v>
                </c:pt>
                <c:pt idx="73">
                  <c:v>-51.915853038568656</c:v>
                </c:pt>
                <c:pt idx="74">
                  <c:v>-55.009632413215186</c:v>
                </c:pt>
                <c:pt idx="75">
                  <c:v>-77.943347022747261</c:v>
                </c:pt>
                <c:pt idx="76">
                  <c:v>-86.295304787912698</c:v>
                </c:pt>
                <c:pt idx="77">
                  <c:v>-50.285800114093831</c:v>
                </c:pt>
                <c:pt idx="78">
                  <c:v>-2.0980257677753542</c:v>
                </c:pt>
                <c:pt idx="79">
                  <c:v>-64.664888592546916</c:v>
                </c:pt>
                <c:pt idx="80">
                  <c:v>-82.291685012820423</c:v>
                </c:pt>
                <c:pt idx="81">
                  <c:v>-64.056169072725794</c:v>
                </c:pt>
                <c:pt idx="82">
                  <c:v>-51.599228301969234</c:v>
                </c:pt>
                <c:pt idx="83">
                  <c:v>-113.99985562385689</c:v>
                </c:pt>
                <c:pt idx="84">
                  <c:v>-89.689994484872216</c:v>
                </c:pt>
                <c:pt idx="85">
                  <c:v>-64.009632413215186</c:v>
                </c:pt>
                <c:pt idx="86">
                  <c:v>-87.221029236121893</c:v>
                </c:pt>
                <c:pt idx="87">
                  <c:v>-65.138136637435196</c:v>
                </c:pt>
                <c:pt idx="88">
                  <c:v>-89.362366395206337</c:v>
                </c:pt>
                <c:pt idx="89">
                  <c:v>-102.69020893861159</c:v>
                </c:pt>
                <c:pt idx="90">
                  <c:v>-67.71117855827319</c:v>
                </c:pt>
                <c:pt idx="91">
                  <c:v>-81.159303789938477</c:v>
                </c:pt>
                <c:pt idx="92">
                  <c:v>-77.699860135904757</c:v>
                </c:pt>
                <c:pt idx="93">
                  <c:v>-70.588471642687125</c:v>
                </c:pt>
                <c:pt idx="94">
                  <c:v>-71.571109217900386</c:v>
                </c:pt>
                <c:pt idx="95">
                  <c:v>-69.243481128234521</c:v>
                </c:pt>
                <c:pt idx="96">
                  <c:v>-69.009632413215186</c:v>
                </c:pt>
                <c:pt idx="97">
                  <c:v>-870.50943984613843</c:v>
                </c:pt>
                <c:pt idx="98">
                  <c:v>-70.009632413215186</c:v>
                </c:pt>
                <c:pt idx="99">
                  <c:v>-66.822073663922126</c:v>
                </c:pt>
                <c:pt idx="100">
                  <c:v>-73.337260502881051</c:v>
                </c:pt>
                <c:pt idx="101">
                  <c:v>-265.9627464377279</c:v>
                </c:pt>
                <c:pt idx="102">
                  <c:v>-72.009632413215186</c:v>
                </c:pt>
                <c:pt idx="103">
                  <c:v>-85.314315223199756</c:v>
                </c:pt>
                <c:pt idx="104">
                  <c:v>-82.563138271152496</c:v>
                </c:pt>
                <c:pt idx="105">
                  <c:v>-80.235510181486632</c:v>
                </c:pt>
                <c:pt idx="106">
                  <c:v>-96.485073310792416</c:v>
                </c:pt>
                <c:pt idx="107">
                  <c:v>-74.009632413215186</c:v>
                </c:pt>
                <c:pt idx="108">
                  <c:v>-73.149701753587991</c:v>
                </c:pt>
                <c:pt idx="109">
                  <c:v>-75.009632413215186</c:v>
                </c:pt>
                <c:pt idx="110">
                  <c:v>-75.009632413215186</c:v>
                </c:pt>
                <c:pt idx="111">
                  <c:v>-109.87669936211405</c:v>
                </c:pt>
                <c:pt idx="112">
                  <c:v>-76.500489576674553</c:v>
                </c:pt>
                <c:pt idx="113">
                  <c:v>-72.933215463355396</c:v>
                </c:pt>
                <c:pt idx="114">
                  <c:v>-79.448402302314321</c:v>
                </c:pt>
                <c:pt idx="115">
                  <c:v>-76.009632413215186</c:v>
                </c:pt>
                <c:pt idx="116">
                  <c:v>-76.009632413215186</c:v>
                </c:pt>
                <c:pt idx="117">
                  <c:v>-72.368329441889557</c:v>
                </c:pt>
                <c:pt idx="118">
                  <c:v>-85.10365848164605</c:v>
                </c:pt>
                <c:pt idx="119">
                  <c:v>-58.850192747990974</c:v>
                </c:pt>
                <c:pt idx="120">
                  <c:v>-77.009632413215186</c:v>
                </c:pt>
                <c:pt idx="121">
                  <c:v>-78.009632413215186</c:v>
                </c:pt>
                <c:pt idx="122">
                  <c:v>-78.009632413215186</c:v>
                </c:pt>
                <c:pt idx="123">
                  <c:v>-78.009632413215186</c:v>
                </c:pt>
                <c:pt idx="124">
                  <c:v>-78.009632413215186</c:v>
                </c:pt>
                <c:pt idx="125">
                  <c:v>-59.238064011389213</c:v>
                </c:pt>
                <c:pt idx="126">
                  <c:v>-82.038806647939055</c:v>
                </c:pt>
                <c:pt idx="127">
                  <c:v>-74.0732848037282</c:v>
                </c:pt>
                <c:pt idx="128">
                  <c:v>-82.34305781151501</c:v>
                </c:pt>
                <c:pt idx="129">
                  <c:v>-86.235510181486632</c:v>
                </c:pt>
                <c:pt idx="130">
                  <c:v>-83.664888592546916</c:v>
                </c:pt>
                <c:pt idx="131">
                  <c:v>-79.009632413215186</c:v>
                </c:pt>
                <c:pt idx="132">
                  <c:v>-79.009632413215186</c:v>
                </c:pt>
                <c:pt idx="133">
                  <c:v>-79.009632413215186</c:v>
                </c:pt>
                <c:pt idx="134">
                  <c:v>-139.57100139917043</c:v>
                </c:pt>
                <c:pt idx="135">
                  <c:v>-93.642258382167611</c:v>
                </c:pt>
                <c:pt idx="136">
                  <c:v>-81.24927843686848</c:v>
                </c:pt>
                <c:pt idx="137">
                  <c:v>-86.252872606273371</c:v>
                </c:pt>
                <c:pt idx="138">
                  <c:v>-81.120774212648456</c:v>
                </c:pt>
                <c:pt idx="139">
                  <c:v>-80.009632413215186</c:v>
                </c:pt>
                <c:pt idx="140">
                  <c:v>-80.009632413215186</c:v>
                </c:pt>
                <c:pt idx="141">
                  <c:v>-84.509598225456358</c:v>
                </c:pt>
                <c:pt idx="142">
                  <c:v>-84.682251017333655</c:v>
                </c:pt>
                <c:pt idx="143">
                  <c:v>-85.559544101747591</c:v>
                </c:pt>
                <c:pt idx="144">
                  <c:v>-72.976802267926345</c:v>
                </c:pt>
                <c:pt idx="145">
                  <c:v>-83.337260502881051</c:v>
                </c:pt>
                <c:pt idx="146">
                  <c:v>-82.120774212648456</c:v>
                </c:pt>
                <c:pt idx="147">
                  <c:v>-81.009632413215186</c:v>
                </c:pt>
                <c:pt idx="148">
                  <c:v>-81.009632413215186</c:v>
                </c:pt>
                <c:pt idx="149">
                  <c:v>-81.009632413215186</c:v>
                </c:pt>
                <c:pt idx="150">
                  <c:v>-81.009632413215186</c:v>
                </c:pt>
                <c:pt idx="151">
                  <c:v>-81.009632413215186</c:v>
                </c:pt>
                <c:pt idx="152">
                  <c:v>-81.009632413215186</c:v>
                </c:pt>
                <c:pt idx="153">
                  <c:v>-81.009632413215186</c:v>
                </c:pt>
                <c:pt idx="154">
                  <c:v>-81.009632413215186</c:v>
                </c:pt>
                <c:pt idx="155">
                  <c:v>-81.009632413215186</c:v>
                </c:pt>
                <c:pt idx="156">
                  <c:v>-81.009632413215186</c:v>
                </c:pt>
                <c:pt idx="157">
                  <c:v>-81.009632413215186</c:v>
                </c:pt>
                <c:pt idx="158">
                  <c:v>-81.009632413215186</c:v>
                </c:pt>
                <c:pt idx="159">
                  <c:v>-81.009632413215186</c:v>
                </c:pt>
                <c:pt idx="160">
                  <c:v>-81.009632413215186</c:v>
                </c:pt>
              </c:numCache>
            </c:numRef>
          </c:yVal>
        </c:ser>
        <c:axId val="279732992"/>
        <c:axId val="279734912"/>
      </c:scatterChart>
      <c:valAx>
        <c:axId val="2797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v1</a:t>
                </a:r>
              </a:p>
            </c:rich>
          </c:tx>
        </c:title>
        <c:numFmt formatCode="General" sourceLinked="1"/>
        <c:tickLblPos val="nextTo"/>
        <c:crossAx val="279734912"/>
        <c:crosses val="autoZero"/>
        <c:crossBetween val="midCat"/>
      </c:valAx>
      <c:valAx>
        <c:axId val="279734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279732992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v5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reg!$F$2:$F$162</c:f>
              <c:numCache>
                <c:formatCode>General</c:formatCode>
                <c:ptCount val="161"/>
                <c:pt idx="0">
                  <c:v>155</c:v>
                </c:pt>
                <c:pt idx="1">
                  <c:v>0</c:v>
                </c:pt>
                <c:pt idx="2">
                  <c:v>612</c:v>
                </c:pt>
                <c:pt idx="3">
                  <c:v>62</c:v>
                </c:pt>
                <c:pt idx="4">
                  <c:v>166</c:v>
                </c:pt>
                <c:pt idx="5">
                  <c:v>112</c:v>
                </c:pt>
                <c:pt idx="6">
                  <c:v>109</c:v>
                </c:pt>
                <c:pt idx="7">
                  <c:v>43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699</c:v>
                </c:pt>
                <c:pt idx="12">
                  <c:v>15</c:v>
                </c:pt>
                <c:pt idx="13">
                  <c:v>16</c:v>
                </c:pt>
                <c:pt idx="14">
                  <c:v>196</c:v>
                </c:pt>
                <c:pt idx="15">
                  <c:v>31</c:v>
                </c:pt>
                <c:pt idx="16">
                  <c:v>2</c:v>
                </c:pt>
                <c:pt idx="17">
                  <c:v>2</c:v>
                </c:pt>
                <c:pt idx="18">
                  <c:v>30</c:v>
                </c:pt>
                <c:pt idx="19">
                  <c:v>165</c:v>
                </c:pt>
                <c:pt idx="20">
                  <c:v>23</c:v>
                </c:pt>
                <c:pt idx="21">
                  <c:v>163</c:v>
                </c:pt>
                <c:pt idx="22">
                  <c:v>6</c:v>
                </c:pt>
                <c:pt idx="23">
                  <c:v>232</c:v>
                </c:pt>
                <c:pt idx="24">
                  <c:v>5</c:v>
                </c:pt>
                <c:pt idx="25">
                  <c:v>16</c:v>
                </c:pt>
                <c:pt idx="26">
                  <c:v>129</c:v>
                </c:pt>
                <c:pt idx="27">
                  <c:v>92</c:v>
                </c:pt>
                <c:pt idx="28">
                  <c:v>180</c:v>
                </c:pt>
                <c:pt idx="29">
                  <c:v>2</c:v>
                </c:pt>
                <c:pt idx="30">
                  <c:v>11</c:v>
                </c:pt>
                <c:pt idx="31">
                  <c:v>1</c:v>
                </c:pt>
                <c:pt idx="32">
                  <c:v>33</c:v>
                </c:pt>
                <c:pt idx="33">
                  <c:v>8</c:v>
                </c:pt>
                <c:pt idx="34">
                  <c:v>51</c:v>
                </c:pt>
                <c:pt idx="35">
                  <c:v>56</c:v>
                </c:pt>
                <c:pt idx="36">
                  <c:v>5</c:v>
                </c:pt>
                <c:pt idx="37">
                  <c:v>127</c:v>
                </c:pt>
                <c:pt idx="38">
                  <c:v>55</c:v>
                </c:pt>
                <c:pt idx="39">
                  <c:v>0</c:v>
                </c:pt>
                <c:pt idx="40">
                  <c:v>146</c:v>
                </c:pt>
                <c:pt idx="41">
                  <c:v>0</c:v>
                </c:pt>
                <c:pt idx="42">
                  <c:v>51</c:v>
                </c:pt>
                <c:pt idx="43">
                  <c:v>19</c:v>
                </c:pt>
                <c:pt idx="44">
                  <c:v>14</c:v>
                </c:pt>
                <c:pt idx="45">
                  <c:v>6</c:v>
                </c:pt>
                <c:pt idx="46">
                  <c:v>41</c:v>
                </c:pt>
                <c:pt idx="47">
                  <c:v>12</c:v>
                </c:pt>
                <c:pt idx="48">
                  <c:v>45</c:v>
                </c:pt>
                <c:pt idx="49">
                  <c:v>0</c:v>
                </c:pt>
                <c:pt idx="50">
                  <c:v>9</c:v>
                </c:pt>
                <c:pt idx="51">
                  <c:v>3</c:v>
                </c:pt>
                <c:pt idx="52">
                  <c:v>90</c:v>
                </c:pt>
                <c:pt idx="53">
                  <c:v>14</c:v>
                </c:pt>
                <c:pt idx="54">
                  <c:v>4</c:v>
                </c:pt>
                <c:pt idx="55">
                  <c:v>0</c:v>
                </c:pt>
                <c:pt idx="56">
                  <c:v>6</c:v>
                </c:pt>
                <c:pt idx="57">
                  <c:v>451</c:v>
                </c:pt>
                <c:pt idx="58">
                  <c:v>8</c:v>
                </c:pt>
                <c:pt idx="59">
                  <c:v>1</c:v>
                </c:pt>
                <c:pt idx="60">
                  <c:v>0</c:v>
                </c:pt>
                <c:pt idx="61">
                  <c:v>36</c:v>
                </c:pt>
                <c:pt idx="62">
                  <c:v>0</c:v>
                </c:pt>
                <c:pt idx="63">
                  <c:v>44</c:v>
                </c:pt>
                <c:pt idx="64">
                  <c:v>2</c:v>
                </c:pt>
                <c:pt idx="65">
                  <c:v>1</c:v>
                </c:pt>
                <c:pt idx="66">
                  <c:v>49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9</c:v>
                </c:pt>
                <c:pt idx="77">
                  <c:v>11</c:v>
                </c:pt>
                <c:pt idx="78">
                  <c:v>3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2</c:v>
                </c:pt>
                <c:pt idx="83">
                  <c:v>35</c:v>
                </c:pt>
                <c:pt idx="84">
                  <c:v>4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3</c:v>
                </c:pt>
                <c:pt idx="91">
                  <c:v>10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567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104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57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235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reg!$A$2:$A$162</c:f>
              <c:numCache>
                <c:formatCode>General</c:formatCode>
                <c:ptCount val="161"/>
                <c:pt idx="0">
                  <c:v>3302</c:v>
                </c:pt>
                <c:pt idx="1">
                  <c:v>2260</c:v>
                </c:pt>
                <c:pt idx="2">
                  <c:v>1993</c:v>
                </c:pt>
                <c:pt idx="3">
                  <c:v>1708</c:v>
                </c:pt>
                <c:pt idx="4">
                  <c:v>806</c:v>
                </c:pt>
                <c:pt idx="5">
                  <c:v>736</c:v>
                </c:pt>
                <c:pt idx="6">
                  <c:v>638</c:v>
                </c:pt>
                <c:pt idx="7">
                  <c:v>632</c:v>
                </c:pt>
                <c:pt idx="8">
                  <c:v>554</c:v>
                </c:pt>
                <c:pt idx="9">
                  <c:v>493</c:v>
                </c:pt>
                <c:pt idx="10">
                  <c:v>391</c:v>
                </c:pt>
                <c:pt idx="11">
                  <c:v>355</c:v>
                </c:pt>
                <c:pt idx="12">
                  <c:v>331</c:v>
                </c:pt>
                <c:pt idx="13">
                  <c:v>315</c:v>
                </c:pt>
                <c:pt idx="14">
                  <c:v>292</c:v>
                </c:pt>
                <c:pt idx="15">
                  <c:v>287</c:v>
                </c:pt>
                <c:pt idx="16">
                  <c:v>266</c:v>
                </c:pt>
                <c:pt idx="17">
                  <c:v>253</c:v>
                </c:pt>
                <c:pt idx="18">
                  <c:v>239</c:v>
                </c:pt>
                <c:pt idx="19">
                  <c:v>238</c:v>
                </c:pt>
                <c:pt idx="20">
                  <c:v>230</c:v>
                </c:pt>
                <c:pt idx="21">
                  <c:v>217</c:v>
                </c:pt>
                <c:pt idx="22">
                  <c:v>206</c:v>
                </c:pt>
                <c:pt idx="23">
                  <c:v>197</c:v>
                </c:pt>
                <c:pt idx="24">
                  <c:v>189</c:v>
                </c:pt>
                <c:pt idx="25">
                  <c:v>179</c:v>
                </c:pt>
                <c:pt idx="26">
                  <c:v>173</c:v>
                </c:pt>
                <c:pt idx="27">
                  <c:v>165</c:v>
                </c:pt>
                <c:pt idx="28">
                  <c:v>159</c:v>
                </c:pt>
                <c:pt idx="29">
                  <c:v>152</c:v>
                </c:pt>
                <c:pt idx="30">
                  <c:v>148</c:v>
                </c:pt>
                <c:pt idx="31">
                  <c:v>145</c:v>
                </c:pt>
                <c:pt idx="32">
                  <c:v>144</c:v>
                </c:pt>
                <c:pt idx="33">
                  <c:v>144</c:v>
                </c:pt>
                <c:pt idx="34">
                  <c:v>137</c:v>
                </c:pt>
                <c:pt idx="35">
                  <c:v>129</c:v>
                </c:pt>
                <c:pt idx="36">
                  <c:v>121</c:v>
                </c:pt>
                <c:pt idx="37">
                  <c:v>120</c:v>
                </c:pt>
                <c:pt idx="38">
                  <c:v>117</c:v>
                </c:pt>
                <c:pt idx="39">
                  <c:v>111</c:v>
                </c:pt>
                <c:pt idx="40">
                  <c:v>105</c:v>
                </c:pt>
                <c:pt idx="41">
                  <c:v>98</c:v>
                </c:pt>
                <c:pt idx="42">
                  <c:v>94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69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54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reg!$F$2:$F$162</c:f>
              <c:numCache>
                <c:formatCode>General</c:formatCode>
                <c:ptCount val="161"/>
                <c:pt idx="0">
                  <c:v>155</c:v>
                </c:pt>
                <c:pt idx="1">
                  <c:v>0</c:v>
                </c:pt>
                <c:pt idx="2">
                  <c:v>612</c:v>
                </c:pt>
                <c:pt idx="3">
                  <c:v>62</c:v>
                </c:pt>
                <c:pt idx="4">
                  <c:v>166</c:v>
                </c:pt>
                <c:pt idx="5">
                  <c:v>112</c:v>
                </c:pt>
                <c:pt idx="6">
                  <c:v>109</c:v>
                </c:pt>
                <c:pt idx="7">
                  <c:v>43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699</c:v>
                </c:pt>
                <c:pt idx="12">
                  <c:v>15</c:v>
                </c:pt>
                <c:pt idx="13">
                  <c:v>16</c:v>
                </c:pt>
                <c:pt idx="14">
                  <c:v>196</c:v>
                </c:pt>
                <c:pt idx="15">
                  <c:v>31</c:v>
                </c:pt>
                <c:pt idx="16">
                  <c:v>2</c:v>
                </c:pt>
                <c:pt idx="17">
                  <c:v>2</c:v>
                </c:pt>
                <c:pt idx="18">
                  <c:v>30</c:v>
                </c:pt>
                <c:pt idx="19">
                  <c:v>165</c:v>
                </c:pt>
                <c:pt idx="20">
                  <c:v>23</c:v>
                </c:pt>
                <c:pt idx="21">
                  <c:v>163</c:v>
                </c:pt>
                <c:pt idx="22">
                  <c:v>6</c:v>
                </c:pt>
                <c:pt idx="23">
                  <c:v>232</c:v>
                </c:pt>
                <c:pt idx="24">
                  <c:v>5</c:v>
                </c:pt>
                <c:pt idx="25">
                  <c:v>16</c:v>
                </c:pt>
                <c:pt idx="26">
                  <c:v>129</c:v>
                </c:pt>
                <c:pt idx="27">
                  <c:v>92</c:v>
                </c:pt>
                <c:pt idx="28">
                  <c:v>180</c:v>
                </c:pt>
                <c:pt idx="29">
                  <c:v>2</c:v>
                </c:pt>
                <c:pt idx="30">
                  <c:v>11</c:v>
                </c:pt>
                <c:pt idx="31">
                  <c:v>1</c:v>
                </c:pt>
                <c:pt idx="32">
                  <c:v>33</c:v>
                </c:pt>
                <c:pt idx="33">
                  <c:v>8</c:v>
                </c:pt>
                <c:pt idx="34">
                  <c:v>51</c:v>
                </c:pt>
                <c:pt idx="35">
                  <c:v>56</c:v>
                </c:pt>
                <c:pt idx="36">
                  <c:v>5</c:v>
                </c:pt>
                <c:pt idx="37">
                  <c:v>127</c:v>
                </c:pt>
                <c:pt idx="38">
                  <c:v>55</c:v>
                </c:pt>
                <c:pt idx="39">
                  <c:v>0</c:v>
                </c:pt>
                <c:pt idx="40">
                  <c:v>146</c:v>
                </c:pt>
                <c:pt idx="41">
                  <c:v>0</c:v>
                </c:pt>
                <c:pt idx="42">
                  <c:v>51</c:v>
                </c:pt>
                <c:pt idx="43">
                  <c:v>19</c:v>
                </c:pt>
                <c:pt idx="44">
                  <c:v>14</c:v>
                </c:pt>
                <c:pt idx="45">
                  <c:v>6</c:v>
                </c:pt>
                <c:pt idx="46">
                  <c:v>41</c:v>
                </c:pt>
                <c:pt idx="47">
                  <c:v>12</c:v>
                </c:pt>
                <c:pt idx="48">
                  <c:v>45</c:v>
                </c:pt>
                <c:pt idx="49">
                  <c:v>0</c:v>
                </c:pt>
                <c:pt idx="50">
                  <c:v>9</c:v>
                </c:pt>
                <c:pt idx="51">
                  <c:v>3</c:v>
                </c:pt>
                <c:pt idx="52">
                  <c:v>90</c:v>
                </c:pt>
                <c:pt idx="53">
                  <c:v>14</c:v>
                </c:pt>
                <c:pt idx="54">
                  <c:v>4</c:v>
                </c:pt>
                <c:pt idx="55">
                  <c:v>0</c:v>
                </c:pt>
                <c:pt idx="56">
                  <c:v>6</c:v>
                </c:pt>
                <c:pt idx="57">
                  <c:v>451</c:v>
                </c:pt>
                <c:pt idx="58">
                  <c:v>8</c:v>
                </c:pt>
                <c:pt idx="59">
                  <c:v>1</c:v>
                </c:pt>
                <c:pt idx="60">
                  <c:v>0</c:v>
                </c:pt>
                <c:pt idx="61">
                  <c:v>36</c:v>
                </c:pt>
                <c:pt idx="62">
                  <c:v>0</c:v>
                </c:pt>
                <c:pt idx="63">
                  <c:v>44</c:v>
                </c:pt>
                <c:pt idx="64">
                  <c:v>2</c:v>
                </c:pt>
                <c:pt idx="65">
                  <c:v>1</c:v>
                </c:pt>
                <c:pt idx="66">
                  <c:v>49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9</c:v>
                </c:pt>
                <c:pt idx="77">
                  <c:v>11</c:v>
                </c:pt>
                <c:pt idx="78">
                  <c:v>3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2</c:v>
                </c:pt>
                <c:pt idx="83">
                  <c:v>35</c:v>
                </c:pt>
                <c:pt idx="84">
                  <c:v>4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3</c:v>
                </c:pt>
                <c:pt idx="91">
                  <c:v>10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567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104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57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235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output_reg!$B$29:$B$189</c:f>
              <c:numCache>
                <c:formatCode>General</c:formatCode>
                <c:ptCount val="161"/>
                <c:pt idx="0">
                  <c:v>338.92460359966049</c:v>
                </c:pt>
                <c:pt idx="1">
                  <c:v>81.009632413215186</c:v>
                </c:pt>
                <c:pt idx="2">
                  <c:v>881.97788225978991</c:v>
                </c:pt>
                <c:pt idx="3">
                  <c:v>106.74149539118434</c:v>
                </c:pt>
                <c:pt idx="4">
                  <c:v>333.90608326911467</c:v>
                </c:pt>
                <c:pt idx="5">
                  <c:v>266.85972350215326</c:v>
                </c:pt>
                <c:pt idx="6">
                  <c:v>223.72494250724139</c:v>
                </c:pt>
                <c:pt idx="7">
                  <c:v>97.398987220646049</c:v>
                </c:pt>
                <c:pt idx="8">
                  <c:v>136.71735835237308</c:v>
                </c:pt>
                <c:pt idx="9">
                  <c:v>101.63428743541971</c:v>
                </c:pt>
                <c:pt idx="10">
                  <c:v>81.138136637435196</c:v>
                </c:pt>
                <c:pt idx="11">
                  <c:v>940.30391458085228</c:v>
                </c:pt>
                <c:pt idx="12">
                  <c:v>73.431623093229462</c:v>
                </c:pt>
                <c:pt idx="13">
                  <c:v>111.42039979535208</c:v>
                </c:pt>
                <c:pt idx="14">
                  <c:v>316.04630484386865</c:v>
                </c:pt>
                <c:pt idx="15">
                  <c:v>243.19602394739078</c:v>
                </c:pt>
                <c:pt idx="16">
                  <c:v>145.37696621746161</c:v>
                </c:pt>
                <c:pt idx="17">
                  <c:v>72.590366346971763</c:v>
                </c:pt>
                <c:pt idx="18">
                  <c:v>339.24976018674187</c:v>
                </c:pt>
                <c:pt idx="19">
                  <c:v>366.23862756195103</c:v>
                </c:pt>
                <c:pt idx="20">
                  <c:v>201.63483156760645</c:v>
                </c:pt>
                <c:pt idx="21">
                  <c:v>317.63886648841594</c:v>
                </c:pt>
                <c:pt idx="22">
                  <c:v>98.013719970188774</c:v>
                </c:pt>
                <c:pt idx="23">
                  <c:v>438.20546301706383</c:v>
                </c:pt>
                <c:pt idx="24">
                  <c:v>103.71892202581175</c:v>
                </c:pt>
                <c:pt idx="25">
                  <c:v>84.757338407321726</c:v>
                </c:pt>
                <c:pt idx="26">
                  <c:v>119.2411564395328</c:v>
                </c:pt>
                <c:pt idx="27">
                  <c:v>426.77584007823862</c:v>
                </c:pt>
                <c:pt idx="28">
                  <c:v>284.82128679704891</c:v>
                </c:pt>
                <c:pt idx="29">
                  <c:v>111.18779329335702</c:v>
                </c:pt>
                <c:pt idx="30">
                  <c:v>73.461485312289682</c:v>
                </c:pt>
                <c:pt idx="31">
                  <c:v>84.448402302314321</c:v>
                </c:pt>
                <c:pt idx="32">
                  <c:v>108.4451247170382</c:v>
                </c:pt>
                <c:pt idx="33">
                  <c:v>75.31838356559831</c:v>
                </c:pt>
                <c:pt idx="34">
                  <c:v>277.87918679308518</c:v>
                </c:pt>
                <c:pt idx="35">
                  <c:v>176.42799021185024</c:v>
                </c:pt>
                <c:pt idx="36">
                  <c:v>60.863867022167788</c:v>
                </c:pt>
                <c:pt idx="37">
                  <c:v>219.24940461867334</c:v>
                </c:pt>
                <c:pt idx="38">
                  <c:v>188.48164321008113</c:v>
                </c:pt>
                <c:pt idx="39">
                  <c:v>66.695464143986754</c:v>
                </c:pt>
                <c:pt idx="40">
                  <c:v>279.41049522336664</c:v>
                </c:pt>
                <c:pt idx="41">
                  <c:v>72.634514914629051</c:v>
                </c:pt>
                <c:pt idx="42">
                  <c:v>151.12549520873557</c:v>
                </c:pt>
                <c:pt idx="43">
                  <c:v>138.88745315417071</c:v>
                </c:pt>
                <c:pt idx="44">
                  <c:v>126.85176050078967</c:v>
                </c:pt>
                <c:pt idx="45">
                  <c:v>101.21864114426857</c:v>
                </c:pt>
                <c:pt idx="46">
                  <c:v>206.32457708320163</c:v>
                </c:pt>
                <c:pt idx="47">
                  <c:v>92.495123914449209</c:v>
                </c:pt>
                <c:pt idx="48">
                  <c:v>207.07086759794288</c:v>
                </c:pt>
                <c:pt idx="49">
                  <c:v>81.009632413215186</c:v>
                </c:pt>
                <c:pt idx="50">
                  <c:v>110.21002588305544</c:v>
                </c:pt>
                <c:pt idx="51">
                  <c:v>93.124615075837696</c:v>
                </c:pt>
                <c:pt idx="52">
                  <c:v>219.78457987647559</c:v>
                </c:pt>
                <c:pt idx="53">
                  <c:v>102.48717857338869</c:v>
                </c:pt>
                <c:pt idx="54">
                  <c:v>78.868610323432733</c:v>
                </c:pt>
                <c:pt idx="55">
                  <c:v>81.009632413215186</c:v>
                </c:pt>
                <c:pt idx="56">
                  <c:v>101.85899136618455</c:v>
                </c:pt>
                <c:pt idx="57">
                  <c:v>558.18125665974935</c:v>
                </c:pt>
                <c:pt idx="58">
                  <c:v>95.709189872783497</c:v>
                </c:pt>
                <c:pt idx="59">
                  <c:v>67.400104436523378</c:v>
                </c:pt>
                <c:pt idx="60">
                  <c:v>81.009632413215186</c:v>
                </c:pt>
                <c:pt idx="61">
                  <c:v>131.57599169217352</c:v>
                </c:pt>
                <c:pt idx="62">
                  <c:v>81.009632413215186</c:v>
                </c:pt>
                <c:pt idx="63">
                  <c:v>113.28396866579604</c:v>
                </c:pt>
                <c:pt idx="64">
                  <c:v>119.81991924038317</c:v>
                </c:pt>
                <c:pt idx="65">
                  <c:v>74.962143004294916</c:v>
                </c:pt>
                <c:pt idx="66">
                  <c:v>178.02319481883029</c:v>
                </c:pt>
                <c:pt idx="67">
                  <c:v>97.803030988590137</c:v>
                </c:pt>
                <c:pt idx="68">
                  <c:v>91.636182139704346</c:v>
                </c:pt>
                <c:pt idx="69">
                  <c:v>81.009632413215186</c:v>
                </c:pt>
                <c:pt idx="70">
                  <c:v>81.009632413215186</c:v>
                </c:pt>
                <c:pt idx="71">
                  <c:v>92.713715467278078</c:v>
                </c:pt>
                <c:pt idx="72">
                  <c:v>106.69821602083216</c:v>
                </c:pt>
                <c:pt idx="73">
                  <c:v>78.915853038568656</c:v>
                </c:pt>
                <c:pt idx="74">
                  <c:v>81.009632413215186</c:v>
                </c:pt>
                <c:pt idx="75">
                  <c:v>101.94334702274726</c:v>
                </c:pt>
                <c:pt idx="76">
                  <c:v>110.2953047879127</c:v>
                </c:pt>
                <c:pt idx="77">
                  <c:v>73.285800114093831</c:v>
                </c:pt>
                <c:pt idx="78">
                  <c:v>25.098025767775354</c:v>
                </c:pt>
                <c:pt idx="79">
                  <c:v>85.664888592546916</c:v>
                </c:pt>
                <c:pt idx="80">
                  <c:v>102.29168501282042</c:v>
                </c:pt>
                <c:pt idx="81">
                  <c:v>83.056169072725794</c:v>
                </c:pt>
                <c:pt idx="82">
                  <c:v>69.599228301969234</c:v>
                </c:pt>
                <c:pt idx="83">
                  <c:v>130.99985562385689</c:v>
                </c:pt>
                <c:pt idx="84">
                  <c:v>106.68999448487222</c:v>
                </c:pt>
                <c:pt idx="85">
                  <c:v>81.009632413215186</c:v>
                </c:pt>
                <c:pt idx="86">
                  <c:v>103.22102923612189</c:v>
                </c:pt>
                <c:pt idx="87">
                  <c:v>81.138136637435196</c:v>
                </c:pt>
                <c:pt idx="88">
                  <c:v>104.36236639520634</c:v>
                </c:pt>
                <c:pt idx="89">
                  <c:v>116.69020893861159</c:v>
                </c:pt>
                <c:pt idx="90">
                  <c:v>81.71117855827319</c:v>
                </c:pt>
                <c:pt idx="91">
                  <c:v>94.159303789938477</c:v>
                </c:pt>
                <c:pt idx="92">
                  <c:v>89.699860135904757</c:v>
                </c:pt>
                <c:pt idx="93">
                  <c:v>82.588471642687125</c:v>
                </c:pt>
                <c:pt idx="94">
                  <c:v>83.571109217900386</c:v>
                </c:pt>
                <c:pt idx="95">
                  <c:v>81.243481128234521</c:v>
                </c:pt>
                <c:pt idx="96">
                  <c:v>81.009632413215186</c:v>
                </c:pt>
                <c:pt idx="97">
                  <c:v>881.50943984613843</c:v>
                </c:pt>
                <c:pt idx="98">
                  <c:v>81.009632413215186</c:v>
                </c:pt>
                <c:pt idx="99">
                  <c:v>76.822073663922126</c:v>
                </c:pt>
                <c:pt idx="100">
                  <c:v>83.337260502881051</c:v>
                </c:pt>
                <c:pt idx="101">
                  <c:v>274.9627464377279</c:v>
                </c:pt>
                <c:pt idx="102">
                  <c:v>81.009632413215186</c:v>
                </c:pt>
                <c:pt idx="103">
                  <c:v>93.314315223199756</c:v>
                </c:pt>
                <c:pt idx="104">
                  <c:v>90.563138271152496</c:v>
                </c:pt>
                <c:pt idx="105">
                  <c:v>88.235510181486632</c:v>
                </c:pt>
                <c:pt idx="106">
                  <c:v>103.48507331079242</c:v>
                </c:pt>
                <c:pt idx="107">
                  <c:v>81.009632413215186</c:v>
                </c:pt>
                <c:pt idx="108">
                  <c:v>79.149701753587991</c:v>
                </c:pt>
                <c:pt idx="109">
                  <c:v>81.009632413215186</c:v>
                </c:pt>
                <c:pt idx="110">
                  <c:v>81.009632413215186</c:v>
                </c:pt>
                <c:pt idx="111">
                  <c:v>114.87669936211405</c:v>
                </c:pt>
                <c:pt idx="112">
                  <c:v>81.500489576674553</c:v>
                </c:pt>
                <c:pt idx="113">
                  <c:v>77.933215463355396</c:v>
                </c:pt>
                <c:pt idx="114">
                  <c:v>84.448402302314321</c:v>
                </c:pt>
                <c:pt idx="115">
                  <c:v>81.009632413215186</c:v>
                </c:pt>
                <c:pt idx="116">
                  <c:v>81.009632413215186</c:v>
                </c:pt>
                <c:pt idx="117">
                  <c:v>76.368329441889557</c:v>
                </c:pt>
                <c:pt idx="118">
                  <c:v>89.10365848164605</c:v>
                </c:pt>
                <c:pt idx="119">
                  <c:v>62.850192747990974</c:v>
                </c:pt>
                <c:pt idx="120">
                  <c:v>81.009632413215186</c:v>
                </c:pt>
                <c:pt idx="121">
                  <c:v>81.009632413215186</c:v>
                </c:pt>
                <c:pt idx="122">
                  <c:v>81.009632413215186</c:v>
                </c:pt>
                <c:pt idx="123">
                  <c:v>81.009632413215186</c:v>
                </c:pt>
                <c:pt idx="124">
                  <c:v>81.009632413215186</c:v>
                </c:pt>
                <c:pt idx="125">
                  <c:v>61.238064011389213</c:v>
                </c:pt>
                <c:pt idx="126">
                  <c:v>84.038806647939055</c:v>
                </c:pt>
                <c:pt idx="127">
                  <c:v>76.0732848037282</c:v>
                </c:pt>
                <c:pt idx="128">
                  <c:v>84.34305781151501</c:v>
                </c:pt>
                <c:pt idx="129">
                  <c:v>88.235510181486632</c:v>
                </c:pt>
                <c:pt idx="130">
                  <c:v>85.664888592546916</c:v>
                </c:pt>
                <c:pt idx="131">
                  <c:v>81.009632413215186</c:v>
                </c:pt>
                <c:pt idx="132">
                  <c:v>81.009632413215186</c:v>
                </c:pt>
                <c:pt idx="133">
                  <c:v>81.009632413215186</c:v>
                </c:pt>
                <c:pt idx="134">
                  <c:v>140.57100139917043</c:v>
                </c:pt>
                <c:pt idx="135">
                  <c:v>94.642258382167611</c:v>
                </c:pt>
                <c:pt idx="136">
                  <c:v>82.24927843686848</c:v>
                </c:pt>
                <c:pt idx="137">
                  <c:v>87.252872606273371</c:v>
                </c:pt>
                <c:pt idx="138">
                  <c:v>82.120774212648456</c:v>
                </c:pt>
                <c:pt idx="139">
                  <c:v>81.009632413215186</c:v>
                </c:pt>
                <c:pt idx="140">
                  <c:v>81.009632413215186</c:v>
                </c:pt>
                <c:pt idx="141">
                  <c:v>84.509598225456358</c:v>
                </c:pt>
                <c:pt idx="142">
                  <c:v>84.682251017333655</c:v>
                </c:pt>
                <c:pt idx="143">
                  <c:v>85.559544101747591</c:v>
                </c:pt>
                <c:pt idx="144">
                  <c:v>72.976802267926345</c:v>
                </c:pt>
                <c:pt idx="145">
                  <c:v>83.337260502881051</c:v>
                </c:pt>
                <c:pt idx="146">
                  <c:v>82.120774212648456</c:v>
                </c:pt>
                <c:pt idx="147">
                  <c:v>81.009632413215186</c:v>
                </c:pt>
                <c:pt idx="148">
                  <c:v>81.009632413215186</c:v>
                </c:pt>
                <c:pt idx="149">
                  <c:v>81.009632413215186</c:v>
                </c:pt>
                <c:pt idx="150">
                  <c:v>81.009632413215186</c:v>
                </c:pt>
                <c:pt idx="151">
                  <c:v>81.009632413215186</c:v>
                </c:pt>
                <c:pt idx="152">
                  <c:v>81.009632413215186</c:v>
                </c:pt>
                <c:pt idx="153">
                  <c:v>81.009632413215186</c:v>
                </c:pt>
                <c:pt idx="154">
                  <c:v>81.009632413215186</c:v>
                </c:pt>
                <c:pt idx="155">
                  <c:v>81.009632413215186</c:v>
                </c:pt>
                <c:pt idx="156">
                  <c:v>81.009632413215186</c:v>
                </c:pt>
                <c:pt idx="157">
                  <c:v>81.009632413215186</c:v>
                </c:pt>
                <c:pt idx="158">
                  <c:v>81.009632413215186</c:v>
                </c:pt>
                <c:pt idx="159">
                  <c:v>81.009632413215186</c:v>
                </c:pt>
                <c:pt idx="160">
                  <c:v>81.009632413215186</c:v>
                </c:pt>
              </c:numCache>
            </c:numRef>
          </c:yVal>
        </c:ser>
        <c:axId val="240796800"/>
        <c:axId val="240798720"/>
      </c:scatterChart>
      <c:valAx>
        <c:axId val="24079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v5</a:t>
                </a:r>
              </a:p>
            </c:rich>
          </c:tx>
        </c:title>
        <c:numFmt formatCode="General" sourceLinked="1"/>
        <c:tickLblPos val="nextTo"/>
        <c:crossAx val="240798720"/>
        <c:crosses val="autoZero"/>
        <c:crossBetween val="midCat"/>
      </c:valAx>
      <c:valAx>
        <c:axId val="240798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796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output_reg!$F$29:$F$189</c:f>
              <c:numCache>
                <c:formatCode>General</c:formatCode>
                <c:ptCount val="161"/>
                <c:pt idx="0">
                  <c:v>0.3105590062111801</c:v>
                </c:pt>
                <c:pt idx="1">
                  <c:v>0.93167701863354035</c:v>
                </c:pt>
                <c:pt idx="2">
                  <c:v>1.5527950310559004</c:v>
                </c:pt>
                <c:pt idx="3">
                  <c:v>2.1739130434782608</c:v>
                </c:pt>
                <c:pt idx="4">
                  <c:v>2.7950310559006208</c:v>
                </c:pt>
                <c:pt idx="5">
                  <c:v>3.4161490683229809</c:v>
                </c:pt>
                <c:pt idx="6">
                  <c:v>4.0372670807453419</c:v>
                </c:pt>
                <c:pt idx="7">
                  <c:v>4.658385093167702</c:v>
                </c:pt>
                <c:pt idx="8">
                  <c:v>5.2795031055900621</c:v>
                </c:pt>
                <c:pt idx="9">
                  <c:v>5.9006211180124222</c:v>
                </c:pt>
                <c:pt idx="10">
                  <c:v>6.5217391304347823</c:v>
                </c:pt>
                <c:pt idx="11">
                  <c:v>7.1428571428571423</c:v>
                </c:pt>
                <c:pt idx="12">
                  <c:v>7.7639751552795033</c:v>
                </c:pt>
                <c:pt idx="13">
                  <c:v>8.3850931677018625</c:v>
                </c:pt>
                <c:pt idx="14">
                  <c:v>9.0062111801242235</c:v>
                </c:pt>
                <c:pt idx="15">
                  <c:v>9.6273291925465827</c:v>
                </c:pt>
                <c:pt idx="16">
                  <c:v>10.248447204968944</c:v>
                </c:pt>
                <c:pt idx="17">
                  <c:v>10.869565217391305</c:v>
                </c:pt>
                <c:pt idx="18">
                  <c:v>11.490683229813664</c:v>
                </c:pt>
                <c:pt idx="19">
                  <c:v>12.111801242236025</c:v>
                </c:pt>
                <c:pt idx="20">
                  <c:v>12.732919254658384</c:v>
                </c:pt>
                <c:pt idx="21">
                  <c:v>13.354037267080745</c:v>
                </c:pt>
                <c:pt idx="22">
                  <c:v>13.975155279503104</c:v>
                </c:pt>
                <c:pt idx="23">
                  <c:v>14.596273291925465</c:v>
                </c:pt>
                <c:pt idx="24">
                  <c:v>15.217391304347826</c:v>
                </c:pt>
                <c:pt idx="25">
                  <c:v>15.838509316770185</c:v>
                </c:pt>
                <c:pt idx="26">
                  <c:v>16.459627329192543</c:v>
                </c:pt>
                <c:pt idx="27">
                  <c:v>17.080745341614904</c:v>
                </c:pt>
                <c:pt idx="28">
                  <c:v>17.701863354037265</c:v>
                </c:pt>
                <c:pt idx="29">
                  <c:v>18.322981366459626</c:v>
                </c:pt>
                <c:pt idx="30">
                  <c:v>18.944099378881983</c:v>
                </c:pt>
                <c:pt idx="31">
                  <c:v>19.565217391304344</c:v>
                </c:pt>
                <c:pt idx="32">
                  <c:v>20.186335403726705</c:v>
                </c:pt>
                <c:pt idx="33">
                  <c:v>20.807453416149066</c:v>
                </c:pt>
                <c:pt idx="34">
                  <c:v>21.428571428571427</c:v>
                </c:pt>
                <c:pt idx="35">
                  <c:v>22.049689440993784</c:v>
                </c:pt>
                <c:pt idx="36">
                  <c:v>22.670807453416145</c:v>
                </c:pt>
                <c:pt idx="37">
                  <c:v>23.291925465838506</c:v>
                </c:pt>
                <c:pt idx="38">
                  <c:v>23.913043478260867</c:v>
                </c:pt>
                <c:pt idx="39">
                  <c:v>24.534161490683225</c:v>
                </c:pt>
                <c:pt idx="40">
                  <c:v>25.155279503105586</c:v>
                </c:pt>
                <c:pt idx="41">
                  <c:v>25.776397515527947</c:v>
                </c:pt>
                <c:pt idx="42">
                  <c:v>26.397515527950308</c:v>
                </c:pt>
                <c:pt idx="43">
                  <c:v>27.018633540372669</c:v>
                </c:pt>
                <c:pt idx="44">
                  <c:v>27.639751552795026</c:v>
                </c:pt>
                <c:pt idx="45">
                  <c:v>28.260869565217387</c:v>
                </c:pt>
                <c:pt idx="46">
                  <c:v>28.881987577639748</c:v>
                </c:pt>
                <c:pt idx="47">
                  <c:v>29.503105590062109</c:v>
                </c:pt>
                <c:pt idx="48">
                  <c:v>30.12422360248447</c:v>
                </c:pt>
                <c:pt idx="49">
                  <c:v>30.745341614906827</c:v>
                </c:pt>
                <c:pt idx="50">
                  <c:v>31.366459627329188</c:v>
                </c:pt>
                <c:pt idx="51">
                  <c:v>31.987577639751549</c:v>
                </c:pt>
                <c:pt idx="52">
                  <c:v>32.608695652173907</c:v>
                </c:pt>
                <c:pt idx="53">
                  <c:v>33.229813664596271</c:v>
                </c:pt>
                <c:pt idx="54">
                  <c:v>33.850931677018629</c:v>
                </c:pt>
                <c:pt idx="55">
                  <c:v>34.472049689440986</c:v>
                </c:pt>
                <c:pt idx="56">
                  <c:v>35.093167701863351</c:v>
                </c:pt>
                <c:pt idx="57">
                  <c:v>35.714285714285708</c:v>
                </c:pt>
                <c:pt idx="58">
                  <c:v>36.335403726708073</c:v>
                </c:pt>
                <c:pt idx="59">
                  <c:v>36.95652173913043</c:v>
                </c:pt>
                <c:pt idx="60">
                  <c:v>37.577639751552788</c:v>
                </c:pt>
                <c:pt idx="61">
                  <c:v>38.198757763975152</c:v>
                </c:pt>
                <c:pt idx="62">
                  <c:v>38.81987577639751</c:v>
                </c:pt>
                <c:pt idx="63">
                  <c:v>39.440993788819874</c:v>
                </c:pt>
                <c:pt idx="64">
                  <c:v>40.062111801242231</c:v>
                </c:pt>
                <c:pt idx="65">
                  <c:v>40.683229813664589</c:v>
                </c:pt>
                <c:pt idx="66">
                  <c:v>41.304347826086953</c:v>
                </c:pt>
                <c:pt idx="67">
                  <c:v>41.925465838509311</c:v>
                </c:pt>
                <c:pt idx="68">
                  <c:v>42.546583850931675</c:v>
                </c:pt>
                <c:pt idx="69">
                  <c:v>43.167701863354033</c:v>
                </c:pt>
                <c:pt idx="70">
                  <c:v>43.78881987577639</c:v>
                </c:pt>
                <c:pt idx="71">
                  <c:v>44.409937888198755</c:v>
                </c:pt>
                <c:pt idx="72">
                  <c:v>45.031055900621112</c:v>
                </c:pt>
                <c:pt idx="73">
                  <c:v>45.652173913043477</c:v>
                </c:pt>
                <c:pt idx="74">
                  <c:v>46.273291925465834</c:v>
                </c:pt>
                <c:pt idx="75">
                  <c:v>46.894409937888192</c:v>
                </c:pt>
                <c:pt idx="76">
                  <c:v>47.515527950310556</c:v>
                </c:pt>
                <c:pt idx="77">
                  <c:v>48.136645962732914</c:v>
                </c:pt>
                <c:pt idx="78">
                  <c:v>48.757763975155271</c:v>
                </c:pt>
                <c:pt idx="79">
                  <c:v>49.378881987577635</c:v>
                </c:pt>
                <c:pt idx="80">
                  <c:v>49.999999999999993</c:v>
                </c:pt>
                <c:pt idx="81">
                  <c:v>50.621118012422357</c:v>
                </c:pt>
                <c:pt idx="82">
                  <c:v>51.242236024844715</c:v>
                </c:pt>
                <c:pt idx="83">
                  <c:v>51.863354037267072</c:v>
                </c:pt>
                <c:pt idx="84">
                  <c:v>52.484472049689437</c:v>
                </c:pt>
                <c:pt idx="85">
                  <c:v>53.105590062111794</c:v>
                </c:pt>
                <c:pt idx="86">
                  <c:v>53.726708074534159</c:v>
                </c:pt>
                <c:pt idx="87">
                  <c:v>54.347826086956516</c:v>
                </c:pt>
                <c:pt idx="88">
                  <c:v>54.968944099378874</c:v>
                </c:pt>
                <c:pt idx="89">
                  <c:v>55.590062111801238</c:v>
                </c:pt>
                <c:pt idx="90">
                  <c:v>56.211180124223596</c:v>
                </c:pt>
                <c:pt idx="91">
                  <c:v>56.83229813664596</c:v>
                </c:pt>
                <c:pt idx="92">
                  <c:v>57.453416149068318</c:v>
                </c:pt>
                <c:pt idx="93">
                  <c:v>58.074534161490675</c:v>
                </c:pt>
                <c:pt idx="94">
                  <c:v>58.695652173913039</c:v>
                </c:pt>
                <c:pt idx="95">
                  <c:v>59.316770186335397</c:v>
                </c:pt>
                <c:pt idx="96">
                  <c:v>59.937888198757761</c:v>
                </c:pt>
                <c:pt idx="97">
                  <c:v>60.559006211180119</c:v>
                </c:pt>
                <c:pt idx="98">
                  <c:v>61.180124223602476</c:v>
                </c:pt>
                <c:pt idx="99">
                  <c:v>61.801242236024841</c:v>
                </c:pt>
                <c:pt idx="100">
                  <c:v>62.422360248447198</c:v>
                </c:pt>
                <c:pt idx="101">
                  <c:v>63.043478260869556</c:v>
                </c:pt>
                <c:pt idx="102">
                  <c:v>63.66459627329192</c:v>
                </c:pt>
                <c:pt idx="103">
                  <c:v>64.285714285714278</c:v>
                </c:pt>
                <c:pt idx="104">
                  <c:v>64.906832298136635</c:v>
                </c:pt>
                <c:pt idx="105">
                  <c:v>65.527950310559007</c:v>
                </c:pt>
                <c:pt idx="106">
                  <c:v>66.149068322981364</c:v>
                </c:pt>
                <c:pt idx="107">
                  <c:v>66.770186335403722</c:v>
                </c:pt>
                <c:pt idx="108">
                  <c:v>67.391304347826079</c:v>
                </c:pt>
                <c:pt idx="109">
                  <c:v>68.012422360248436</c:v>
                </c:pt>
                <c:pt idx="110">
                  <c:v>68.633540372670794</c:v>
                </c:pt>
                <c:pt idx="111">
                  <c:v>69.254658385093165</c:v>
                </c:pt>
                <c:pt idx="112">
                  <c:v>69.875776397515523</c:v>
                </c:pt>
                <c:pt idx="113">
                  <c:v>70.49689440993788</c:v>
                </c:pt>
                <c:pt idx="114">
                  <c:v>71.118012422360238</c:v>
                </c:pt>
                <c:pt idx="115">
                  <c:v>71.739130434782595</c:v>
                </c:pt>
                <c:pt idx="116">
                  <c:v>72.360248447204967</c:v>
                </c:pt>
                <c:pt idx="117">
                  <c:v>72.981366459627324</c:v>
                </c:pt>
                <c:pt idx="118">
                  <c:v>73.602484472049682</c:v>
                </c:pt>
                <c:pt idx="119">
                  <c:v>74.223602484472039</c:v>
                </c:pt>
                <c:pt idx="120">
                  <c:v>74.844720496894396</c:v>
                </c:pt>
                <c:pt idx="121">
                  <c:v>75.465838509316768</c:v>
                </c:pt>
                <c:pt idx="122">
                  <c:v>76.086956521739125</c:v>
                </c:pt>
                <c:pt idx="123">
                  <c:v>76.708074534161483</c:v>
                </c:pt>
                <c:pt idx="124">
                  <c:v>77.32919254658384</c:v>
                </c:pt>
                <c:pt idx="125">
                  <c:v>77.950310559006198</c:v>
                </c:pt>
                <c:pt idx="126">
                  <c:v>78.571428571428569</c:v>
                </c:pt>
                <c:pt idx="127">
                  <c:v>79.192546583850927</c:v>
                </c:pt>
                <c:pt idx="128">
                  <c:v>79.813664596273284</c:v>
                </c:pt>
                <c:pt idx="129">
                  <c:v>80.434782608695642</c:v>
                </c:pt>
                <c:pt idx="130">
                  <c:v>81.055900621117999</c:v>
                </c:pt>
                <c:pt idx="131">
                  <c:v>81.677018633540371</c:v>
                </c:pt>
                <c:pt idx="132">
                  <c:v>82.298136645962728</c:v>
                </c:pt>
                <c:pt idx="133">
                  <c:v>82.919254658385086</c:v>
                </c:pt>
                <c:pt idx="134">
                  <c:v>83.540372670807443</c:v>
                </c:pt>
                <c:pt idx="135">
                  <c:v>84.1614906832298</c:v>
                </c:pt>
                <c:pt idx="136">
                  <c:v>84.782608695652172</c:v>
                </c:pt>
                <c:pt idx="137">
                  <c:v>85.403726708074529</c:v>
                </c:pt>
                <c:pt idx="138">
                  <c:v>86.024844720496887</c:v>
                </c:pt>
                <c:pt idx="139">
                  <c:v>86.645962732919244</c:v>
                </c:pt>
                <c:pt idx="140">
                  <c:v>87.267080745341602</c:v>
                </c:pt>
                <c:pt idx="141">
                  <c:v>87.888198757763973</c:v>
                </c:pt>
                <c:pt idx="142">
                  <c:v>88.509316770186331</c:v>
                </c:pt>
                <c:pt idx="143">
                  <c:v>89.130434782608688</c:v>
                </c:pt>
                <c:pt idx="144">
                  <c:v>89.751552795031046</c:v>
                </c:pt>
                <c:pt idx="145">
                  <c:v>90.372670807453403</c:v>
                </c:pt>
                <c:pt idx="146">
                  <c:v>90.993788819875775</c:v>
                </c:pt>
                <c:pt idx="147">
                  <c:v>91.614906832298132</c:v>
                </c:pt>
                <c:pt idx="148">
                  <c:v>92.23602484472049</c:v>
                </c:pt>
                <c:pt idx="149">
                  <c:v>92.857142857142847</c:v>
                </c:pt>
                <c:pt idx="150">
                  <c:v>93.478260869565204</c:v>
                </c:pt>
                <c:pt idx="151">
                  <c:v>94.099378881987562</c:v>
                </c:pt>
                <c:pt idx="152">
                  <c:v>94.720496894409933</c:v>
                </c:pt>
                <c:pt idx="153">
                  <c:v>95.341614906832291</c:v>
                </c:pt>
                <c:pt idx="154">
                  <c:v>95.962732919254648</c:v>
                </c:pt>
                <c:pt idx="155">
                  <c:v>96.583850931677006</c:v>
                </c:pt>
                <c:pt idx="156">
                  <c:v>97.204968944099363</c:v>
                </c:pt>
                <c:pt idx="157">
                  <c:v>97.826086956521735</c:v>
                </c:pt>
                <c:pt idx="158">
                  <c:v>98.447204968944092</c:v>
                </c:pt>
                <c:pt idx="159">
                  <c:v>99.06832298136645</c:v>
                </c:pt>
                <c:pt idx="160">
                  <c:v>99.689440993788807</c:v>
                </c:pt>
              </c:numCache>
            </c:numRef>
          </c:xVal>
          <c:yVal>
            <c:numRef>
              <c:f>output_reg!$G$29:$G$189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26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35</c:v>
                </c:pt>
                <c:pt idx="99">
                  <c:v>35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42</c:v>
                </c:pt>
                <c:pt idx="105">
                  <c:v>44</c:v>
                </c:pt>
                <c:pt idx="106">
                  <c:v>45</c:v>
                </c:pt>
                <c:pt idx="107">
                  <c:v>46</c:v>
                </c:pt>
                <c:pt idx="108">
                  <c:v>49</c:v>
                </c:pt>
                <c:pt idx="109">
                  <c:v>52</c:v>
                </c:pt>
                <c:pt idx="110">
                  <c:v>54</c:v>
                </c:pt>
                <c:pt idx="111">
                  <c:v>56</c:v>
                </c:pt>
                <c:pt idx="112">
                  <c:v>58</c:v>
                </c:pt>
                <c:pt idx="113">
                  <c:v>64</c:v>
                </c:pt>
                <c:pt idx="114">
                  <c:v>69</c:v>
                </c:pt>
                <c:pt idx="115">
                  <c:v>76</c:v>
                </c:pt>
                <c:pt idx="116">
                  <c:v>77</c:v>
                </c:pt>
                <c:pt idx="117">
                  <c:v>77</c:v>
                </c:pt>
                <c:pt idx="118">
                  <c:v>94</c:v>
                </c:pt>
                <c:pt idx="119">
                  <c:v>98</c:v>
                </c:pt>
                <c:pt idx="120">
                  <c:v>105</c:v>
                </c:pt>
                <c:pt idx="121">
                  <c:v>111</c:v>
                </c:pt>
                <c:pt idx="122">
                  <c:v>117</c:v>
                </c:pt>
                <c:pt idx="123">
                  <c:v>120</c:v>
                </c:pt>
                <c:pt idx="124">
                  <c:v>121</c:v>
                </c:pt>
                <c:pt idx="125">
                  <c:v>129</c:v>
                </c:pt>
                <c:pt idx="126">
                  <c:v>137</c:v>
                </c:pt>
                <c:pt idx="127">
                  <c:v>144</c:v>
                </c:pt>
                <c:pt idx="128">
                  <c:v>144</c:v>
                </c:pt>
                <c:pt idx="129">
                  <c:v>145</c:v>
                </c:pt>
                <c:pt idx="130">
                  <c:v>148</c:v>
                </c:pt>
                <c:pt idx="131">
                  <c:v>152</c:v>
                </c:pt>
                <c:pt idx="132">
                  <c:v>159</c:v>
                </c:pt>
                <c:pt idx="133">
                  <c:v>165</c:v>
                </c:pt>
                <c:pt idx="134">
                  <c:v>173</c:v>
                </c:pt>
                <c:pt idx="135">
                  <c:v>179</c:v>
                </c:pt>
                <c:pt idx="136">
                  <c:v>189</c:v>
                </c:pt>
                <c:pt idx="137">
                  <c:v>197</c:v>
                </c:pt>
                <c:pt idx="138">
                  <c:v>206</c:v>
                </c:pt>
                <c:pt idx="139">
                  <c:v>217</c:v>
                </c:pt>
                <c:pt idx="140">
                  <c:v>230</c:v>
                </c:pt>
                <c:pt idx="141">
                  <c:v>238</c:v>
                </c:pt>
                <c:pt idx="142">
                  <c:v>239</c:v>
                </c:pt>
                <c:pt idx="143">
                  <c:v>253</c:v>
                </c:pt>
                <c:pt idx="144">
                  <c:v>266</c:v>
                </c:pt>
                <c:pt idx="145">
                  <c:v>287</c:v>
                </c:pt>
                <c:pt idx="146">
                  <c:v>292</c:v>
                </c:pt>
                <c:pt idx="147">
                  <c:v>315</c:v>
                </c:pt>
                <c:pt idx="148">
                  <c:v>331</c:v>
                </c:pt>
                <c:pt idx="149">
                  <c:v>355</c:v>
                </c:pt>
                <c:pt idx="150">
                  <c:v>391</c:v>
                </c:pt>
                <c:pt idx="151">
                  <c:v>493</c:v>
                </c:pt>
                <c:pt idx="152">
                  <c:v>554</c:v>
                </c:pt>
                <c:pt idx="153">
                  <c:v>632</c:v>
                </c:pt>
                <c:pt idx="154">
                  <c:v>638</c:v>
                </c:pt>
                <c:pt idx="155">
                  <c:v>736</c:v>
                </c:pt>
                <c:pt idx="156">
                  <c:v>806</c:v>
                </c:pt>
                <c:pt idx="157">
                  <c:v>1708</c:v>
                </c:pt>
                <c:pt idx="158">
                  <c:v>1993</c:v>
                </c:pt>
                <c:pt idx="159">
                  <c:v>2260</c:v>
                </c:pt>
                <c:pt idx="160">
                  <c:v>3302</c:v>
                </c:pt>
              </c:numCache>
            </c:numRef>
          </c:yVal>
        </c:ser>
        <c:axId val="240823296"/>
        <c:axId val="240841856"/>
      </c:scatterChart>
      <c:valAx>
        <c:axId val="24082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</c:title>
        <c:numFmt formatCode="General" sourceLinked="1"/>
        <c:tickLblPos val="nextTo"/>
        <c:crossAx val="240841856"/>
        <c:crosses val="autoZero"/>
        <c:crossBetween val="midCat"/>
      </c:valAx>
      <c:valAx>
        <c:axId val="240841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82329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Sales Units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R_Excel!$B$1</c:f>
              <c:strCache>
                <c:ptCount val="1"/>
                <c:pt idx="0">
                  <c:v>Unit_sales</c:v>
                </c:pt>
              </c:strCache>
            </c:strRef>
          </c:tx>
          <c:marker>
            <c:symbol val="none"/>
          </c:marker>
          <c:cat>
            <c:numRef>
              <c:f>R_Excel!$A$2:$A$166</c:f>
              <c:numCache>
                <c:formatCode>General</c:formatCode>
                <c:ptCount val="38"/>
                <c:pt idx="0">
                  <c:v>648235000</c:v>
                </c:pt>
                <c:pt idx="1">
                  <c:v>621990000</c:v>
                </c:pt>
                <c:pt idx="2">
                  <c:v>623865000</c:v>
                </c:pt>
                <c:pt idx="3">
                  <c:v>664150000</c:v>
                </c:pt>
                <c:pt idx="4">
                  <c:v>621095000</c:v>
                </c:pt>
                <c:pt idx="5">
                  <c:v>602072000</c:v>
                </c:pt>
                <c:pt idx="6">
                  <c:v>621260000</c:v>
                </c:pt>
                <c:pt idx="7">
                  <c:v>651692000</c:v>
                </c:pt>
                <c:pt idx="8">
                  <c:v>661959000</c:v>
                </c:pt>
                <c:pt idx="9">
                  <c:v>621902000</c:v>
                </c:pt>
                <c:pt idx="10">
                  <c:v>624838000</c:v>
                </c:pt>
                <c:pt idx="11">
                  <c:v>648077000</c:v>
                </c:pt>
                <c:pt idx="12">
                  <c:v>661961000</c:v>
                </c:pt>
                <c:pt idx="13">
                  <c:v>679666000</c:v>
                </c:pt>
                <c:pt idx="14">
                  <c:v>664156000</c:v>
                </c:pt>
                <c:pt idx="15">
                  <c:v>659573000</c:v>
                </c:pt>
                <c:pt idx="16">
                  <c:v>632635000</c:v>
                </c:pt>
                <c:pt idx="17">
                  <c:v>604341000</c:v>
                </c:pt>
                <c:pt idx="18">
                  <c:v>660772000</c:v>
                </c:pt>
                <c:pt idx="19">
                  <c:v>610649000</c:v>
                </c:pt>
                <c:pt idx="20">
                  <c:v>684253000</c:v>
                </c:pt>
                <c:pt idx="21">
                  <c:v>684246000</c:v>
                </c:pt>
                <c:pt idx="22">
                  <c:v>661246000</c:v>
                </c:pt>
                <c:pt idx="23">
                  <c:v>610659000</c:v>
                </c:pt>
                <c:pt idx="24">
                  <c:v>624836000</c:v>
                </c:pt>
                <c:pt idx="25">
                  <c:v>688352000</c:v>
                </c:pt>
                <c:pt idx="26">
                  <c:v>602135000</c:v>
                </c:pt>
                <c:pt idx="27">
                  <c:v>602133000</c:v>
                </c:pt>
                <c:pt idx="28">
                  <c:v>661243000</c:v>
                </c:pt>
                <c:pt idx="29">
                  <c:v>661178000</c:v>
                </c:pt>
                <c:pt idx="30">
                  <c:v>621901000</c:v>
                </c:pt>
                <c:pt idx="31">
                  <c:v>659574000</c:v>
                </c:pt>
                <c:pt idx="32">
                  <c:v>664165000</c:v>
                </c:pt>
                <c:pt idx="33">
                  <c:v>648159000</c:v>
                </c:pt>
                <c:pt idx="34">
                  <c:v>651983000</c:v>
                </c:pt>
                <c:pt idx="35">
                  <c:v>632705000</c:v>
                </c:pt>
                <c:pt idx="36">
                  <c:v>648076000</c:v>
                </c:pt>
                <c:pt idx="37">
                  <c:v>632710000</c:v>
                </c:pt>
              </c:numCache>
            </c:numRef>
          </c:cat>
          <c:val>
            <c:numRef>
              <c:f>R_Excel!$B$2:$B$166</c:f>
              <c:numCache>
                <c:formatCode>General</c:formatCode>
                <c:ptCount val="38"/>
                <c:pt idx="0">
                  <c:v>806</c:v>
                </c:pt>
                <c:pt idx="1">
                  <c:v>736</c:v>
                </c:pt>
                <c:pt idx="2">
                  <c:v>638</c:v>
                </c:pt>
                <c:pt idx="3">
                  <c:v>632</c:v>
                </c:pt>
                <c:pt idx="4">
                  <c:v>554</c:v>
                </c:pt>
                <c:pt idx="5">
                  <c:v>493</c:v>
                </c:pt>
                <c:pt idx="6">
                  <c:v>391</c:v>
                </c:pt>
                <c:pt idx="7">
                  <c:v>355</c:v>
                </c:pt>
                <c:pt idx="8">
                  <c:v>331</c:v>
                </c:pt>
                <c:pt idx="9">
                  <c:v>315</c:v>
                </c:pt>
                <c:pt idx="10">
                  <c:v>292</c:v>
                </c:pt>
                <c:pt idx="11">
                  <c:v>287</c:v>
                </c:pt>
                <c:pt idx="12">
                  <c:v>266</c:v>
                </c:pt>
                <c:pt idx="13">
                  <c:v>253</c:v>
                </c:pt>
                <c:pt idx="14">
                  <c:v>239</c:v>
                </c:pt>
                <c:pt idx="15">
                  <c:v>238</c:v>
                </c:pt>
                <c:pt idx="16">
                  <c:v>230</c:v>
                </c:pt>
                <c:pt idx="17">
                  <c:v>217</c:v>
                </c:pt>
                <c:pt idx="18">
                  <c:v>206</c:v>
                </c:pt>
                <c:pt idx="19">
                  <c:v>197</c:v>
                </c:pt>
                <c:pt idx="20">
                  <c:v>189</c:v>
                </c:pt>
                <c:pt idx="21">
                  <c:v>179</c:v>
                </c:pt>
                <c:pt idx="22">
                  <c:v>173</c:v>
                </c:pt>
                <c:pt idx="23">
                  <c:v>165</c:v>
                </c:pt>
                <c:pt idx="24">
                  <c:v>159</c:v>
                </c:pt>
                <c:pt idx="25">
                  <c:v>152</c:v>
                </c:pt>
                <c:pt idx="26">
                  <c:v>148</c:v>
                </c:pt>
                <c:pt idx="27">
                  <c:v>145</c:v>
                </c:pt>
                <c:pt idx="28">
                  <c:v>144</c:v>
                </c:pt>
                <c:pt idx="29">
                  <c:v>144</c:v>
                </c:pt>
                <c:pt idx="30">
                  <c:v>137</c:v>
                </c:pt>
                <c:pt idx="31">
                  <c:v>129</c:v>
                </c:pt>
                <c:pt idx="32">
                  <c:v>121</c:v>
                </c:pt>
                <c:pt idx="33">
                  <c:v>120</c:v>
                </c:pt>
                <c:pt idx="34">
                  <c:v>117</c:v>
                </c:pt>
                <c:pt idx="35">
                  <c:v>113</c:v>
                </c:pt>
                <c:pt idx="36">
                  <c:v>111</c:v>
                </c:pt>
                <c:pt idx="37">
                  <c:v>105</c:v>
                </c:pt>
              </c:numCache>
            </c:numRef>
          </c:val>
        </c:ser>
        <c:hiLowLines/>
        <c:marker val="1"/>
        <c:axId val="174881792"/>
        <c:axId val="260629248"/>
      </c:lineChart>
      <c:catAx>
        <c:axId val="174881792"/>
        <c:scaling>
          <c:orientation val="minMax"/>
        </c:scaling>
        <c:axPos val="b"/>
        <c:numFmt formatCode="General" sourceLinked="1"/>
        <c:tickLblPos val="nextTo"/>
        <c:crossAx val="260629248"/>
        <c:crosses val="autoZero"/>
        <c:auto val="1"/>
        <c:lblAlgn val="ctr"/>
        <c:lblOffset val="100"/>
      </c:catAx>
      <c:valAx>
        <c:axId val="260629248"/>
        <c:scaling>
          <c:orientation val="minMax"/>
        </c:scaling>
        <c:axPos val="l"/>
        <c:majorGridlines/>
        <c:numFmt formatCode="General" sourceLinked="1"/>
        <c:tickLblPos val="nextTo"/>
        <c:crossAx val="17488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Sales Units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R_Excel!$B$1</c:f>
              <c:strCache>
                <c:ptCount val="1"/>
                <c:pt idx="0">
                  <c:v>Unit_sales</c:v>
                </c:pt>
              </c:strCache>
            </c:strRef>
          </c:tx>
          <c:marker>
            <c:symbol val="none"/>
          </c:marker>
          <c:cat>
            <c:numRef>
              <c:f>R_Excel!$A$2:$A$166</c:f>
              <c:numCache>
                <c:formatCode>General</c:formatCode>
                <c:ptCount val="38"/>
                <c:pt idx="0">
                  <c:v>648235000</c:v>
                </c:pt>
                <c:pt idx="1">
                  <c:v>621990000</c:v>
                </c:pt>
                <c:pt idx="2">
                  <c:v>623865000</c:v>
                </c:pt>
                <c:pt idx="3">
                  <c:v>664150000</c:v>
                </c:pt>
                <c:pt idx="4">
                  <c:v>621095000</c:v>
                </c:pt>
                <c:pt idx="5">
                  <c:v>602072000</c:v>
                </c:pt>
                <c:pt idx="6">
                  <c:v>621260000</c:v>
                </c:pt>
                <c:pt idx="7">
                  <c:v>651692000</c:v>
                </c:pt>
                <c:pt idx="8">
                  <c:v>661959000</c:v>
                </c:pt>
                <c:pt idx="9">
                  <c:v>621902000</c:v>
                </c:pt>
                <c:pt idx="10">
                  <c:v>624838000</c:v>
                </c:pt>
                <c:pt idx="11">
                  <c:v>648077000</c:v>
                </c:pt>
                <c:pt idx="12">
                  <c:v>661961000</c:v>
                </c:pt>
                <c:pt idx="13">
                  <c:v>679666000</c:v>
                </c:pt>
                <c:pt idx="14">
                  <c:v>664156000</c:v>
                </c:pt>
                <c:pt idx="15">
                  <c:v>659573000</c:v>
                </c:pt>
                <c:pt idx="16">
                  <c:v>632635000</c:v>
                </c:pt>
                <c:pt idx="17">
                  <c:v>604341000</c:v>
                </c:pt>
                <c:pt idx="18">
                  <c:v>660772000</c:v>
                </c:pt>
                <c:pt idx="19">
                  <c:v>610649000</c:v>
                </c:pt>
                <c:pt idx="20">
                  <c:v>684253000</c:v>
                </c:pt>
                <c:pt idx="21">
                  <c:v>684246000</c:v>
                </c:pt>
                <c:pt idx="22">
                  <c:v>661246000</c:v>
                </c:pt>
                <c:pt idx="23">
                  <c:v>610659000</c:v>
                </c:pt>
                <c:pt idx="24">
                  <c:v>624836000</c:v>
                </c:pt>
                <c:pt idx="25">
                  <c:v>688352000</c:v>
                </c:pt>
                <c:pt idx="26">
                  <c:v>602135000</c:v>
                </c:pt>
                <c:pt idx="27">
                  <c:v>602133000</c:v>
                </c:pt>
                <c:pt idx="28">
                  <c:v>661243000</c:v>
                </c:pt>
                <c:pt idx="29">
                  <c:v>661178000</c:v>
                </c:pt>
                <c:pt idx="30">
                  <c:v>621901000</c:v>
                </c:pt>
                <c:pt idx="31">
                  <c:v>659574000</c:v>
                </c:pt>
                <c:pt idx="32">
                  <c:v>664165000</c:v>
                </c:pt>
                <c:pt idx="33">
                  <c:v>648159000</c:v>
                </c:pt>
                <c:pt idx="34">
                  <c:v>651983000</c:v>
                </c:pt>
                <c:pt idx="35">
                  <c:v>632705000</c:v>
                </c:pt>
                <c:pt idx="36">
                  <c:v>648076000</c:v>
                </c:pt>
                <c:pt idx="37">
                  <c:v>632710000</c:v>
                </c:pt>
              </c:numCache>
            </c:numRef>
          </c:cat>
          <c:val>
            <c:numRef>
              <c:f>R_Excel!$B$2:$B$166</c:f>
              <c:numCache>
                <c:formatCode>General</c:formatCode>
                <c:ptCount val="38"/>
                <c:pt idx="0">
                  <c:v>806</c:v>
                </c:pt>
                <c:pt idx="1">
                  <c:v>736</c:v>
                </c:pt>
                <c:pt idx="2">
                  <c:v>638</c:v>
                </c:pt>
                <c:pt idx="3">
                  <c:v>632</c:v>
                </c:pt>
                <c:pt idx="4">
                  <c:v>554</c:v>
                </c:pt>
                <c:pt idx="5">
                  <c:v>493</c:v>
                </c:pt>
                <c:pt idx="6">
                  <c:v>391</c:v>
                </c:pt>
                <c:pt idx="7">
                  <c:v>355</c:v>
                </c:pt>
                <c:pt idx="8">
                  <c:v>331</c:v>
                </c:pt>
                <c:pt idx="9">
                  <c:v>315</c:v>
                </c:pt>
                <c:pt idx="10">
                  <c:v>292</c:v>
                </c:pt>
                <c:pt idx="11">
                  <c:v>287</c:v>
                </c:pt>
                <c:pt idx="12">
                  <c:v>266</c:v>
                </c:pt>
                <c:pt idx="13">
                  <c:v>253</c:v>
                </c:pt>
                <c:pt idx="14">
                  <c:v>239</c:v>
                </c:pt>
                <c:pt idx="15">
                  <c:v>238</c:v>
                </c:pt>
                <c:pt idx="16">
                  <c:v>230</c:v>
                </c:pt>
                <c:pt idx="17">
                  <c:v>217</c:v>
                </c:pt>
                <c:pt idx="18">
                  <c:v>206</c:v>
                </c:pt>
                <c:pt idx="19">
                  <c:v>197</c:v>
                </c:pt>
                <c:pt idx="20">
                  <c:v>189</c:v>
                </c:pt>
                <c:pt idx="21">
                  <c:v>179</c:v>
                </c:pt>
                <c:pt idx="22">
                  <c:v>173</c:v>
                </c:pt>
                <c:pt idx="23">
                  <c:v>165</c:v>
                </c:pt>
                <c:pt idx="24">
                  <c:v>159</c:v>
                </c:pt>
                <c:pt idx="25">
                  <c:v>152</c:v>
                </c:pt>
                <c:pt idx="26">
                  <c:v>148</c:v>
                </c:pt>
                <c:pt idx="27">
                  <c:v>145</c:v>
                </c:pt>
                <c:pt idx="28">
                  <c:v>144</c:v>
                </c:pt>
                <c:pt idx="29">
                  <c:v>144</c:v>
                </c:pt>
                <c:pt idx="30">
                  <c:v>137</c:v>
                </c:pt>
                <c:pt idx="31">
                  <c:v>129</c:v>
                </c:pt>
                <c:pt idx="32">
                  <c:v>121</c:v>
                </c:pt>
                <c:pt idx="33">
                  <c:v>120</c:v>
                </c:pt>
                <c:pt idx="34">
                  <c:v>117</c:v>
                </c:pt>
                <c:pt idx="35">
                  <c:v>113</c:v>
                </c:pt>
                <c:pt idx="36">
                  <c:v>111</c:v>
                </c:pt>
                <c:pt idx="37">
                  <c:v>105</c:v>
                </c:pt>
              </c:numCache>
            </c:numRef>
          </c:val>
        </c:ser>
        <c:hiLowLines/>
        <c:marker val="1"/>
        <c:axId val="100846592"/>
        <c:axId val="101481856"/>
      </c:lineChart>
      <c:catAx>
        <c:axId val="100846592"/>
        <c:scaling>
          <c:orientation val="minMax"/>
        </c:scaling>
        <c:axPos val="b"/>
        <c:numFmt formatCode="General" sourceLinked="1"/>
        <c:tickLblPos val="nextTo"/>
        <c:crossAx val="101481856"/>
        <c:crosses val="autoZero"/>
        <c:auto val="1"/>
        <c:lblAlgn val="ctr"/>
        <c:lblOffset val="100"/>
      </c:catAx>
      <c:valAx>
        <c:axId val="101481856"/>
        <c:scaling>
          <c:orientation val="minMax"/>
        </c:scaling>
        <c:axPos val="l"/>
        <c:majorGridlines/>
        <c:numFmt formatCode="General" sourceLinked="1"/>
        <c:tickLblPos val="nextTo"/>
        <c:crossAx val="1008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v2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reg!$C$2:$C$162</c:f>
              <c:numCache>
                <c:formatCode>General</c:formatCode>
                <c:ptCount val="161"/>
                <c:pt idx="0">
                  <c:v>14</c:v>
                </c:pt>
                <c:pt idx="1">
                  <c:v>0</c:v>
                </c:pt>
                <c:pt idx="2">
                  <c:v>37</c:v>
                </c:pt>
                <c:pt idx="3">
                  <c:v>7</c:v>
                </c:pt>
                <c:pt idx="4">
                  <c:v>34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17</c:v>
                </c:pt>
                <c:pt idx="12">
                  <c:v>4</c:v>
                </c:pt>
                <c:pt idx="13">
                  <c:v>1</c:v>
                </c:pt>
                <c:pt idx="14">
                  <c:v>14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21</c:v>
                </c:pt>
                <c:pt idx="19">
                  <c:v>27</c:v>
                </c:pt>
                <c:pt idx="20">
                  <c:v>10</c:v>
                </c:pt>
                <c:pt idx="21">
                  <c:v>6</c:v>
                </c:pt>
                <c:pt idx="22">
                  <c:v>1</c:v>
                </c:pt>
                <c:pt idx="23">
                  <c:v>57</c:v>
                </c:pt>
                <c:pt idx="24">
                  <c:v>1</c:v>
                </c:pt>
                <c:pt idx="25">
                  <c:v>1</c:v>
                </c:pt>
                <c:pt idx="26">
                  <c:v>14</c:v>
                </c:pt>
                <c:pt idx="27">
                  <c:v>31</c:v>
                </c:pt>
                <c:pt idx="28">
                  <c:v>13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19</c:v>
                </c:pt>
                <c:pt idx="35">
                  <c:v>13</c:v>
                </c:pt>
                <c:pt idx="36">
                  <c:v>1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7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output_reg!$C$29:$C$189</c:f>
              <c:numCache>
                <c:formatCode>General</c:formatCode>
                <c:ptCount val="161"/>
                <c:pt idx="0">
                  <c:v>2963.0753964003397</c:v>
                </c:pt>
                <c:pt idx="1">
                  <c:v>2178.9903675867849</c:v>
                </c:pt>
                <c:pt idx="2">
                  <c:v>1111.02211774021</c:v>
                </c:pt>
                <c:pt idx="3">
                  <c:v>1601.2585046088157</c:v>
                </c:pt>
                <c:pt idx="4">
                  <c:v>472.09391673088533</c:v>
                </c:pt>
                <c:pt idx="5">
                  <c:v>469.14027649784674</c:v>
                </c:pt>
                <c:pt idx="6">
                  <c:v>414.27505749275861</c:v>
                </c:pt>
                <c:pt idx="7">
                  <c:v>534.60101277935394</c:v>
                </c:pt>
                <c:pt idx="8">
                  <c:v>417.28264164762692</c:v>
                </c:pt>
                <c:pt idx="9">
                  <c:v>391.36571256458029</c:v>
                </c:pt>
                <c:pt idx="10">
                  <c:v>309.8618633625648</c:v>
                </c:pt>
                <c:pt idx="11">
                  <c:v>-585.30391458085228</c:v>
                </c:pt>
                <c:pt idx="12">
                  <c:v>257.56837690677054</c:v>
                </c:pt>
                <c:pt idx="13">
                  <c:v>203.57960020464793</c:v>
                </c:pt>
                <c:pt idx="14">
                  <c:v>-24.046304843868654</c:v>
                </c:pt>
                <c:pt idx="15">
                  <c:v>43.803976052609215</c:v>
                </c:pt>
                <c:pt idx="16">
                  <c:v>120.62303378253839</c:v>
                </c:pt>
                <c:pt idx="17">
                  <c:v>180.40963365302824</c:v>
                </c:pt>
                <c:pt idx="18">
                  <c:v>-100.24976018674187</c:v>
                </c:pt>
                <c:pt idx="19">
                  <c:v>-128.23862756195103</c:v>
                </c:pt>
                <c:pt idx="20">
                  <c:v>28.365168432393546</c:v>
                </c:pt>
                <c:pt idx="21">
                  <c:v>-100.63886648841594</c:v>
                </c:pt>
                <c:pt idx="22">
                  <c:v>107.98628002981123</c:v>
                </c:pt>
                <c:pt idx="23">
                  <c:v>-241.20546301706383</c:v>
                </c:pt>
                <c:pt idx="24">
                  <c:v>85.28107797418825</c:v>
                </c:pt>
                <c:pt idx="25">
                  <c:v>94.242661592678274</c:v>
                </c:pt>
                <c:pt idx="26">
                  <c:v>53.758843560467199</c:v>
                </c:pt>
                <c:pt idx="27">
                  <c:v>-261.77584007823862</c:v>
                </c:pt>
                <c:pt idx="28">
                  <c:v>-125.82128679704891</c:v>
                </c:pt>
                <c:pt idx="29">
                  <c:v>40.812206706642982</c:v>
                </c:pt>
                <c:pt idx="30">
                  <c:v>74.538514687710318</c:v>
                </c:pt>
                <c:pt idx="31">
                  <c:v>60.551597697685679</c:v>
                </c:pt>
                <c:pt idx="32">
                  <c:v>35.554875282961802</c:v>
                </c:pt>
                <c:pt idx="33">
                  <c:v>68.68161643440169</c:v>
                </c:pt>
                <c:pt idx="34">
                  <c:v>-140.87918679308518</c:v>
                </c:pt>
                <c:pt idx="35">
                  <c:v>-47.427990211850243</c:v>
                </c:pt>
                <c:pt idx="36">
                  <c:v>60.136132977832212</c:v>
                </c:pt>
                <c:pt idx="37">
                  <c:v>-99.249404618673339</c:v>
                </c:pt>
                <c:pt idx="38">
                  <c:v>-71.481643210081131</c:v>
                </c:pt>
                <c:pt idx="39">
                  <c:v>44.304535856013246</c:v>
                </c:pt>
                <c:pt idx="40">
                  <c:v>-174.41049522336664</c:v>
                </c:pt>
                <c:pt idx="41">
                  <c:v>25.365485085370949</c:v>
                </c:pt>
                <c:pt idx="42">
                  <c:v>-57.125495208735572</c:v>
                </c:pt>
                <c:pt idx="43">
                  <c:v>-61.887453154170714</c:v>
                </c:pt>
                <c:pt idx="44">
                  <c:v>-49.851760500789666</c:v>
                </c:pt>
                <c:pt idx="45">
                  <c:v>-25.218641144268574</c:v>
                </c:pt>
                <c:pt idx="46">
                  <c:v>-137.32457708320163</c:v>
                </c:pt>
                <c:pt idx="47">
                  <c:v>-28.495123914449209</c:v>
                </c:pt>
                <c:pt idx="48">
                  <c:v>-149.07086759794288</c:v>
                </c:pt>
                <c:pt idx="49">
                  <c:v>-25.009632413215186</c:v>
                </c:pt>
                <c:pt idx="50">
                  <c:v>-56.210025883055437</c:v>
                </c:pt>
                <c:pt idx="51">
                  <c:v>-41.124615075837696</c:v>
                </c:pt>
                <c:pt idx="52">
                  <c:v>-170.78457987647559</c:v>
                </c:pt>
                <c:pt idx="53">
                  <c:v>-56.48717857338869</c:v>
                </c:pt>
                <c:pt idx="54">
                  <c:v>-33.868610323432733</c:v>
                </c:pt>
                <c:pt idx="55">
                  <c:v>-37.009632413215186</c:v>
                </c:pt>
                <c:pt idx="56">
                  <c:v>-59.858991366184554</c:v>
                </c:pt>
                <c:pt idx="57">
                  <c:v>-519.18125665974935</c:v>
                </c:pt>
                <c:pt idx="58">
                  <c:v>-57.709189872783497</c:v>
                </c:pt>
                <c:pt idx="59">
                  <c:v>-29.400104436523378</c:v>
                </c:pt>
                <c:pt idx="60">
                  <c:v>-44.009632413215186</c:v>
                </c:pt>
                <c:pt idx="61">
                  <c:v>-96.575991692173517</c:v>
                </c:pt>
                <c:pt idx="62">
                  <c:v>-46.009632413215186</c:v>
                </c:pt>
                <c:pt idx="63">
                  <c:v>-80.283968665796039</c:v>
                </c:pt>
                <c:pt idx="64">
                  <c:v>-86.819919240383172</c:v>
                </c:pt>
                <c:pt idx="65">
                  <c:v>-41.962143004294916</c:v>
                </c:pt>
                <c:pt idx="66">
                  <c:v>-146.02319481883029</c:v>
                </c:pt>
                <c:pt idx="67">
                  <c:v>-66.803030988590137</c:v>
                </c:pt>
                <c:pt idx="68">
                  <c:v>-61.636182139704346</c:v>
                </c:pt>
                <c:pt idx="69">
                  <c:v>-51.009632413215186</c:v>
                </c:pt>
                <c:pt idx="70">
                  <c:v>-51.009632413215186</c:v>
                </c:pt>
                <c:pt idx="71">
                  <c:v>-64.713715467278078</c:v>
                </c:pt>
                <c:pt idx="72">
                  <c:v>-79.698216020832163</c:v>
                </c:pt>
                <c:pt idx="73">
                  <c:v>-51.915853038568656</c:v>
                </c:pt>
                <c:pt idx="74">
                  <c:v>-55.009632413215186</c:v>
                </c:pt>
                <c:pt idx="75">
                  <c:v>-77.943347022747261</c:v>
                </c:pt>
                <c:pt idx="76">
                  <c:v>-86.295304787912698</c:v>
                </c:pt>
                <c:pt idx="77">
                  <c:v>-50.285800114093831</c:v>
                </c:pt>
                <c:pt idx="78">
                  <c:v>-2.0980257677753542</c:v>
                </c:pt>
                <c:pt idx="79">
                  <c:v>-64.664888592546916</c:v>
                </c:pt>
                <c:pt idx="80">
                  <c:v>-82.291685012820423</c:v>
                </c:pt>
                <c:pt idx="81">
                  <c:v>-64.056169072725794</c:v>
                </c:pt>
                <c:pt idx="82">
                  <c:v>-51.599228301969234</c:v>
                </c:pt>
                <c:pt idx="83">
                  <c:v>-113.99985562385689</c:v>
                </c:pt>
                <c:pt idx="84">
                  <c:v>-89.689994484872216</c:v>
                </c:pt>
                <c:pt idx="85">
                  <c:v>-64.009632413215186</c:v>
                </c:pt>
                <c:pt idx="86">
                  <c:v>-87.221029236121893</c:v>
                </c:pt>
                <c:pt idx="87">
                  <c:v>-65.138136637435196</c:v>
                </c:pt>
                <c:pt idx="88">
                  <c:v>-89.362366395206337</c:v>
                </c:pt>
                <c:pt idx="89">
                  <c:v>-102.69020893861159</c:v>
                </c:pt>
                <c:pt idx="90">
                  <c:v>-67.71117855827319</c:v>
                </c:pt>
                <c:pt idx="91">
                  <c:v>-81.159303789938477</c:v>
                </c:pt>
                <c:pt idx="92">
                  <c:v>-77.699860135904757</c:v>
                </c:pt>
                <c:pt idx="93">
                  <c:v>-70.588471642687125</c:v>
                </c:pt>
                <c:pt idx="94">
                  <c:v>-71.571109217900386</c:v>
                </c:pt>
                <c:pt idx="95">
                  <c:v>-69.243481128234521</c:v>
                </c:pt>
                <c:pt idx="96">
                  <c:v>-69.009632413215186</c:v>
                </c:pt>
                <c:pt idx="97">
                  <c:v>-870.50943984613843</c:v>
                </c:pt>
                <c:pt idx="98">
                  <c:v>-70.009632413215186</c:v>
                </c:pt>
                <c:pt idx="99">
                  <c:v>-66.822073663922126</c:v>
                </c:pt>
                <c:pt idx="100">
                  <c:v>-73.337260502881051</c:v>
                </c:pt>
                <c:pt idx="101">
                  <c:v>-265.9627464377279</c:v>
                </c:pt>
                <c:pt idx="102">
                  <c:v>-72.009632413215186</c:v>
                </c:pt>
                <c:pt idx="103">
                  <c:v>-85.314315223199756</c:v>
                </c:pt>
                <c:pt idx="104">
                  <c:v>-82.563138271152496</c:v>
                </c:pt>
                <c:pt idx="105">
                  <c:v>-80.235510181486632</c:v>
                </c:pt>
                <c:pt idx="106">
                  <c:v>-96.485073310792416</c:v>
                </c:pt>
                <c:pt idx="107">
                  <c:v>-74.009632413215186</c:v>
                </c:pt>
                <c:pt idx="108">
                  <c:v>-73.149701753587991</c:v>
                </c:pt>
                <c:pt idx="109">
                  <c:v>-75.009632413215186</c:v>
                </c:pt>
                <c:pt idx="110">
                  <c:v>-75.009632413215186</c:v>
                </c:pt>
                <c:pt idx="111">
                  <c:v>-109.87669936211405</c:v>
                </c:pt>
                <c:pt idx="112">
                  <c:v>-76.500489576674553</c:v>
                </c:pt>
                <c:pt idx="113">
                  <c:v>-72.933215463355396</c:v>
                </c:pt>
                <c:pt idx="114">
                  <c:v>-79.448402302314321</c:v>
                </c:pt>
                <c:pt idx="115">
                  <c:v>-76.009632413215186</c:v>
                </c:pt>
                <c:pt idx="116">
                  <c:v>-76.009632413215186</c:v>
                </c:pt>
                <c:pt idx="117">
                  <c:v>-72.368329441889557</c:v>
                </c:pt>
                <c:pt idx="118">
                  <c:v>-85.10365848164605</c:v>
                </c:pt>
                <c:pt idx="119">
                  <c:v>-58.850192747990974</c:v>
                </c:pt>
                <c:pt idx="120">
                  <c:v>-77.009632413215186</c:v>
                </c:pt>
                <c:pt idx="121">
                  <c:v>-78.009632413215186</c:v>
                </c:pt>
                <c:pt idx="122">
                  <c:v>-78.009632413215186</c:v>
                </c:pt>
                <c:pt idx="123">
                  <c:v>-78.009632413215186</c:v>
                </c:pt>
                <c:pt idx="124">
                  <c:v>-78.009632413215186</c:v>
                </c:pt>
                <c:pt idx="125">
                  <c:v>-59.238064011389213</c:v>
                </c:pt>
                <c:pt idx="126">
                  <c:v>-82.038806647939055</c:v>
                </c:pt>
                <c:pt idx="127">
                  <c:v>-74.0732848037282</c:v>
                </c:pt>
                <c:pt idx="128">
                  <c:v>-82.34305781151501</c:v>
                </c:pt>
                <c:pt idx="129">
                  <c:v>-86.235510181486632</c:v>
                </c:pt>
                <c:pt idx="130">
                  <c:v>-83.664888592546916</c:v>
                </c:pt>
                <c:pt idx="131">
                  <c:v>-79.009632413215186</c:v>
                </c:pt>
                <c:pt idx="132">
                  <c:v>-79.009632413215186</c:v>
                </c:pt>
                <c:pt idx="133">
                  <c:v>-79.009632413215186</c:v>
                </c:pt>
                <c:pt idx="134">
                  <c:v>-139.57100139917043</c:v>
                </c:pt>
                <c:pt idx="135">
                  <c:v>-93.642258382167611</c:v>
                </c:pt>
                <c:pt idx="136">
                  <c:v>-81.24927843686848</c:v>
                </c:pt>
                <c:pt idx="137">
                  <c:v>-86.252872606273371</c:v>
                </c:pt>
                <c:pt idx="138">
                  <c:v>-81.120774212648456</c:v>
                </c:pt>
                <c:pt idx="139">
                  <c:v>-80.009632413215186</c:v>
                </c:pt>
                <c:pt idx="140">
                  <c:v>-80.009632413215186</c:v>
                </c:pt>
                <c:pt idx="141">
                  <c:v>-84.509598225456358</c:v>
                </c:pt>
                <c:pt idx="142">
                  <c:v>-84.682251017333655</c:v>
                </c:pt>
                <c:pt idx="143">
                  <c:v>-85.559544101747591</c:v>
                </c:pt>
                <c:pt idx="144">
                  <c:v>-72.976802267926345</c:v>
                </c:pt>
                <c:pt idx="145">
                  <c:v>-83.337260502881051</c:v>
                </c:pt>
                <c:pt idx="146">
                  <c:v>-82.120774212648456</c:v>
                </c:pt>
                <c:pt idx="147">
                  <c:v>-81.009632413215186</c:v>
                </c:pt>
                <c:pt idx="148">
                  <c:v>-81.009632413215186</c:v>
                </c:pt>
                <c:pt idx="149">
                  <c:v>-81.009632413215186</c:v>
                </c:pt>
                <c:pt idx="150">
                  <c:v>-81.009632413215186</c:v>
                </c:pt>
                <c:pt idx="151">
                  <c:v>-81.009632413215186</c:v>
                </c:pt>
                <c:pt idx="152">
                  <c:v>-81.009632413215186</c:v>
                </c:pt>
                <c:pt idx="153">
                  <c:v>-81.009632413215186</c:v>
                </c:pt>
                <c:pt idx="154">
                  <c:v>-81.009632413215186</c:v>
                </c:pt>
                <c:pt idx="155">
                  <c:v>-81.009632413215186</c:v>
                </c:pt>
                <c:pt idx="156">
                  <c:v>-81.009632413215186</c:v>
                </c:pt>
                <c:pt idx="157">
                  <c:v>-81.009632413215186</c:v>
                </c:pt>
                <c:pt idx="158">
                  <c:v>-81.009632413215186</c:v>
                </c:pt>
                <c:pt idx="159">
                  <c:v>-81.009632413215186</c:v>
                </c:pt>
                <c:pt idx="160">
                  <c:v>-81.009632413215186</c:v>
                </c:pt>
              </c:numCache>
            </c:numRef>
          </c:yVal>
        </c:ser>
        <c:axId val="240540288"/>
        <c:axId val="240550656"/>
      </c:scatterChart>
      <c:valAx>
        <c:axId val="24054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v2</a:t>
                </a:r>
              </a:p>
            </c:rich>
          </c:tx>
        </c:title>
        <c:numFmt formatCode="General" sourceLinked="1"/>
        <c:tickLblPos val="nextTo"/>
        <c:crossAx val="240550656"/>
        <c:crosses val="autoZero"/>
        <c:crossBetween val="midCat"/>
      </c:valAx>
      <c:valAx>
        <c:axId val="240550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24054028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v3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reg!$D$2:$D$162</c:f>
              <c:numCache>
                <c:formatCode>General</c:formatCode>
                <c:ptCount val="161"/>
                <c:pt idx="0">
                  <c:v>23</c:v>
                </c:pt>
                <c:pt idx="1">
                  <c:v>0</c:v>
                </c:pt>
                <c:pt idx="2">
                  <c:v>73</c:v>
                </c:pt>
                <c:pt idx="3">
                  <c:v>19</c:v>
                </c:pt>
                <c:pt idx="4">
                  <c:v>52</c:v>
                </c:pt>
                <c:pt idx="5">
                  <c:v>22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60</c:v>
                </c:pt>
                <c:pt idx="12">
                  <c:v>13</c:v>
                </c:pt>
                <c:pt idx="13">
                  <c:v>2</c:v>
                </c:pt>
                <c:pt idx="14">
                  <c:v>33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14</c:v>
                </c:pt>
                <c:pt idx="19">
                  <c:v>42</c:v>
                </c:pt>
                <c:pt idx="20">
                  <c:v>7</c:v>
                </c:pt>
                <c:pt idx="21">
                  <c:v>12</c:v>
                </c:pt>
                <c:pt idx="22">
                  <c:v>1</c:v>
                </c:pt>
                <c:pt idx="23">
                  <c:v>98</c:v>
                </c:pt>
                <c:pt idx="24">
                  <c:v>0</c:v>
                </c:pt>
                <c:pt idx="25">
                  <c:v>4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7</c:v>
                </c:pt>
                <c:pt idx="33">
                  <c:v>2</c:v>
                </c:pt>
                <c:pt idx="34">
                  <c:v>23</c:v>
                </c:pt>
                <c:pt idx="35">
                  <c:v>22</c:v>
                </c:pt>
                <c:pt idx="36">
                  <c:v>5</c:v>
                </c:pt>
                <c:pt idx="37">
                  <c:v>23</c:v>
                </c:pt>
                <c:pt idx="38">
                  <c:v>16</c:v>
                </c:pt>
                <c:pt idx="39">
                  <c:v>1</c:v>
                </c:pt>
                <c:pt idx="40">
                  <c:v>17</c:v>
                </c:pt>
                <c:pt idx="41">
                  <c:v>0</c:v>
                </c:pt>
                <c:pt idx="42">
                  <c:v>9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133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10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output_reg!$C$29:$C$189</c:f>
              <c:numCache>
                <c:formatCode>General</c:formatCode>
                <c:ptCount val="161"/>
                <c:pt idx="0">
                  <c:v>2963.0753964003397</c:v>
                </c:pt>
                <c:pt idx="1">
                  <c:v>2178.9903675867849</c:v>
                </c:pt>
                <c:pt idx="2">
                  <c:v>1111.02211774021</c:v>
                </c:pt>
                <c:pt idx="3">
                  <c:v>1601.2585046088157</c:v>
                </c:pt>
                <c:pt idx="4">
                  <c:v>472.09391673088533</c:v>
                </c:pt>
                <c:pt idx="5">
                  <c:v>469.14027649784674</c:v>
                </c:pt>
                <c:pt idx="6">
                  <c:v>414.27505749275861</c:v>
                </c:pt>
                <c:pt idx="7">
                  <c:v>534.60101277935394</c:v>
                </c:pt>
                <c:pt idx="8">
                  <c:v>417.28264164762692</c:v>
                </c:pt>
                <c:pt idx="9">
                  <c:v>391.36571256458029</c:v>
                </c:pt>
                <c:pt idx="10">
                  <c:v>309.8618633625648</c:v>
                </c:pt>
                <c:pt idx="11">
                  <c:v>-585.30391458085228</c:v>
                </c:pt>
                <c:pt idx="12">
                  <c:v>257.56837690677054</c:v>
                </c:pt>
                <c:pt idx="13">
                  <c:v>203.57960020464793</c:v>
                </c:pt>
                <c:pt idx="14">
                  <c:v>-24.046304843868654</c:v>
                </c:pt>
                <c:pt idx="15">
                  <c:v>43.803976052609215</c:v>
                </c:pt>
                <c:pt idx="16">
                  <c:v>120.62303378253839</c:v>
                </c:pt>
                <c:pt idx="17">
                  <c:v>180.40963365302824</c:v>
                </c:pt>
                <c:pt idx="18">
                  <c:v>-100.24976018674187</c:v>
                </c:pt>
                <c:pt idx="19">
                  <c:v>-128.23862756195103</c:v>
                </c:pt>
                <c:pt idx="20">
                  <c:v>28.365168432393546</c:v>
                </c:pt>
                <c:pt idx="21">
                  <c:v>-100.63886648841594</c:v>
                </c:pt>
                <c:pt idx="22">
                  <c:v>107.98628002981123</c:v>
                </c:pt>
                <c:pt idx="23">
                  <c:v>-241.20546301706383</c:v>
                </c:pt>
                <c:pt idx="24">
                  <c:v>85.28107797418825</c:v>
                </c:pt>
                <c:pt idx="25">
                  <c:v>94.242661592678274</c:v>
                </c:pt>
                <c:pt idx="26">
                  <c:v>53.758843560467199</c:v>
                </c:pt>
                <c:pt idx="27">
                  <c:v>-261.77584007823862</c:v>
                </c:pt>
                <c:pt idx="28">
                  <c:v>-125.82128679704891</c:v>
                </c:pt>
                <c:pt idx="29">
                  <c:v>40.812206706642982</c:v>
                </c:pt>
                <c:pt idx="30">
                  <c:v>74.538514687710318</c:v>
                </c:pt>
                <c:pt idx="31">
                  <c:v>60.551597697685679</c:v>
                </c:pt>
                <c:pt idx="32">
                  <c:v>35.554875282961802</c:v>
                </c:pt>
                <c:pt idx="33">
                  <c:v>68.68161643440169</c:v>
                </c:pt>
                <c:pt idx="34">
                  <c:v>-140.87918679308518</c:v>
                </c:pt>
                <c:pt idx="35">
                  <c:v>-47.427990211850243</c:v>
                </c:pt>
                <c:pt idx="36">
                  <c:v>60.136132977832212</c:v>
                </c:pt>
                <c:pt idx="37">
                  <c:v>-99.249404618673339</c:v>
                </c:pt>
                <c:pt idx="38">
                  <c:v>-71.481643210081131</c:v>
                </c:pt>
                <c:pt idx="39">
                  <c:v>44.304535856013246</c:v>
                </c:pt>
                <c:pt idx="40">
                  <c:v>-174.41049522336664</c:v>
                </c:pt>
                <c:pt idx="41">
                  <c:v>25.365485085370949</c:v>
                </c:pt>
                <c:pt idx="42">
                  <c:v>-57.125495208735572</c:v>
                </c:pt>
                <c:pt idx="43">
                  <c:v>-61.887453154170714</c:v>
                </c:pt>
                <c:pt idx="44">
                  <c:v>-49.851760500789666</c:v>
                </c:pt>
                <c:pt idx="45">
                  <c:v>-25.218641144268574</c:v>
                </c:pt>
                <c:pt idx="46">
                  <c:v>-137.32457708320163</c:v>
                </c:pt>
                <c:pt idx="47">
                  <c:v>-28.495123914449209</c:v>
                </c:pt>
                <c:pt idx="48">
                  <c:v>-149.07086759794288</c:v>
                </c:pt>
                <c:pt idx="49">
                  <c:v>-25.009632413215186</c:v>
                </c:pt>
                <c:pt idx="50">
                  <c:v>-56.210025883055437</c:v>
                </c:pt>
                <c:pt idx="51">
                  <c:v>-41.124615075837696</c:v>
                </c:pt>
                <c:pt idx="52">
                  <c:v>-170.78457987647559</c:v>
                </c:pt>
                <c:pt idx="53">
                  <c:v>-56.48717857338869</c:v>
                </c:pt>
                <c:pt idx="54">
                  <c:v>-33.868610323432733</c:v>
                </c:pt>
                <c:pt idx="55">
                  <c:v>-37.009632413215186</c:v>
                </c:pt>
                <c:pt idx="56">
                  <c:v>-59.858991366184554</c:v>
                </c:pt>
                <c:pt idx="57">
                  <c:v>-519.18125665974935</c:v>
                </c:pt>
                <c:pt idx="58">
                  <c:v>-57.709189872783497</c:v>
                </c:pt>
                <c:pt idx="59">
                  <c:v>-29.400104436523378</c:v>
                </c:pt>
                <c:pt idx="60">
                  <c:v>-44.009632413215186</c:v>
                </c:pt>
                <c:pt idx="61">
                  <c:v>-96.575991692173517</c:v>
                </c:pt>
                <c:pt idx="62">
                  <c:v>-46.009632413215186</c:v>
                </c:pt>
                <c:pt idx="63">
                  <c:v>-80.283968665796039</c:v>
                </c:pt>
                <c:pt idx="64">
                  <c:v>-86.819919240383172</c:v>
                </c:pt>
                <c:pt idx="65">
                  <c:v>-41.962143004294916</c:v>
                </c:pt>
                <c:pt idx="66">
                  <c:v>-146.02319481883029</c:v>
                </c:pt>
                <c:pt idx="67">
                  <c:v>-66.803030988590137</c:v>
                </c:pt>
                <c:pt idx="68">
                  <c:v>-61.636182139704346</c:v>
                </c:pt>
                <c:pt idx="69">
                  <c:v>-51.009632413215186</c:v>
                </c:pt>
                <c:pt idx="70">
                  <c:v>-51.009632413215186</c:v>
                </c:pt>
                <c:pt idx="71">
                  <c:v>-64.713715467278078</c:v>
                </c:pt>
                <c:pt idx="72">
                  <c:v>-79.698216020832163</c:v>
                </c:pt>
                <c:pt idx="73">
                  <c:v>-51.915853038568656</c:v>
                </c:pt>
                <c:pt idx="74">
                  <c:v>-55.009632413215186</c:v>
                </c:pt>
                <c:pt idx="75">
                  <c:v>-77.943347022747261</c:v>
                </c:pt>
                <c:pt idx="76">
                  <c:v>-86.295304787912698</c:v>
                </c:pt>
                <c:pt idx="77">
                  <c:v>-50.285800114093831</c:v>
                </c:pt>
                <c:pt idx="78">
                  <c:v>-2.0980257677753542</c:v>
                </c:pt>
                <c:pt idx="79">
                  <c:v>-64.664888592546916</c:v>
                </c:pt>
                <c:pt idx="80">
                  <c:v>-82.291685012820423</c:v>
                </c:pt>
                <c:pt idx="81">
                  <c:v>-64.056169072725794</c:v>
                </c:pt>
                <c:pt idx="82">
                  <c:v>-51.599228301969234</c:v>
                </c:pt>
                <c:pt idx="83">
                  <c:v>-113.99985562385689</c:v>
                </c:pt>
                <c:pt idx="84">
                  <c:v>-89.689994484872216</c:v>
                </c:pt>
                <c:pt idx="85">
                  <c:v>-64.009632413215186</c:v>
                </c:pt>
                <c:pt idx="86">
                  <c:v>-87.221029236121893</c:v>
                </c:pt>
                <c:pt idx="87">
                  <c:v>-65.138136637435196</c:v>
                </c:pt>
                <c:pt idx="88">
                  <c:v>-89.362366395206337</c:v>
                </c:pt>
                <c:pt idx="89">
                  <c:v>-102.69020893861159</c:v>
                </c:pt>
                <c:pt idx="90">
                  <c:v>-67.71117855827319</c:v>
                </c:pt>
                <c:pt idx="91">
                  <c:v>-81.159303789938477</c:v>
                </c:pt>
                <c:pt idx="92">
                  <c:v>-77.699860135904757</c:v>
                </c:pt>
                <c:pt idx="93">
                  <c:v>-70.588471642687125</c:v>
                </c:pt>
                <c:pt idx="94">
                  <c:v>-71.571109217900386</c:v>
                </c:pt>
                <c:pt idx="95">
                  <c:v>-69.243481128234521</c:v>
                </c:pt>
                <c:pt idx="96">
                  <c:v>-69.009632413215186</c:v>
                </c:pt>
                <c:pt idx="97">
                  <c:v>-870.50943984613843</c:v>
                </c:pt>
                <c:pt idx="98">
                  <c:v>-70.009632413215186</c:v>
                </c:pt>
                <c:pt idx="99">
                  <c:v>-66.822073663922126</c:v>
                </c:pt>
                <c:pt idx="100">
                  <c:v>-73.337260502881051</c:v>
                </c:pt>
                <c:pt idx="101">
                  <c:v>-265.9627464377279</c:v>
                </c:pt>
                <c:pt idx="102">
                  <c:v>-72.009632413215186</c:v>
                </c:pt>
                <c:pt idx="103">
                  <c:v>-85.314315223199756</c:v>
                </c:pt>
                <c:pt idx="104">
                  <c:v>-82.563138271152496</c:v>
                </c:pt>
                <c:pt idx="105">
                  <c:v>-80.235510181486632</c:v>
                </c:pt>
                <c:pt idx="106">
                  <c:v>-96.485073310792416</c:v>
                </c:pt>
                <c:pt idx="107">
                  <c:v>-74.009632413215186</c:v>
                </c:pt>
                <c:pt idx="108">
                  <c:v>-73.149701753587991</c:v>
                </c:pt>
                <c:pt idx="109">
                  <c:v>-75.009632413215186</c:v>
                </c:pt>
                <c:pt idx="110">
                  <c:v>-75.009632413215186</c:v>
                </c:pt>
                <c:pt idx="111">
                  <c:v>-109.87669936211405</c:v>
                </c:pt>
                <c:pt idx="112">
                  <c:v>-76.500489576674553</c:v>
                </c:pt>
                <c:pt idx="113">
                  <c:v>-72.933215463355396</c:v>
                </c:pt>
                <c:pt idx="114">
                  <c:v>-79.448402302314321</c:v>
                </c:pt>
                <c:pt idx="115">
                  <c:v>-76.009632413215186</c:v>
                </c:pt>
                <c:pt idx="116">
                  <c:v>-76.009632413215186</c:v>
                </c:pt>
                <c:pt idx="117">
                  <c:v>-72.368329441889557</c:v>
                </c:pt>
                <c:pt idx="118">
                  <c:v>-85.10365848164605</c:v>
                </c:pt>
                <c:pt idx="119">
                  <c:v>-58.850192747990974</c:v>
                </c:pt>
                <c:pt idx="120">
                  <c:v>-77.009632413215186</c:v>
                </c:pt>
                <c:pt idx="121">
                  <c:v>-78.009632413215186</c:v>
                </c:pt>
                <c:pt idx="122">
                  <c:v>-78.009632413215186</c:v>
                </c:pt>
                <c:pt idx="123">
                  <c:v>-78.009632413215186</c:v>
                </c:pt>
                <c:pt idx="124">
                  <c:v>-78.009632413215186</c:v>
                </c:pt>
                <c:pt idx="125">
                  <c:v>-59.238064011389213</c:v>
                </c:pt>
                <c:pt idx="126">
                  <c:v>-82.038806647939055</c:v>
                </c:pt>
                <c:pt idx="127">
                  <c:v>-74.0732848037282</c:v>
                </c:pt>
                <c:pt idx="128">
                  <c:v>-82.34305781151501</c:v>
                </c:pt>
                <c:pt idx="129">
                  <c:v>-86.235510181486632</c:v>
                </c:pt>
                <c:pt idx="130">
                  <c:v>-83.664888592546916</c:v>
                </c:pt>
                <c:pt idx="131">
                  <c:v>-79.009632413215186</c:v>
                </c:pt>
                <c:pt idx="132">
                  <c:v>-79.009632413215186</c:v>
                </c:pt>
                <c:pt idx="133">
                  <c:v>-79.009632413215186</c:v>
                </c:pt>
                <c:pt idx="134">
                  <c:v>-139.57100139917043</c:v>
                </c:pt>
                <c:pt idx="135">
                  <c:v>-93.642258382167611</c:v>
                </c:pt>
                <c:pt idx="136">
                  <c:v>-81.24927843686848</c:v>
                </c:pt>
                <c:pt idx="137">
                  <c:v>-86.252872606273371</c:v>
                </c:pt>
                <c:pt idx="138">
                  <c:v>-81.120774212648456</c:v>
                </c:pt>
                <c:pt idx="139">
                  <c:v>-80.009632413215186</c:v>
                </c:pt>
                <c:pt idx="140">
                  <c:v>-80.009632413215186</c:v>
                </c:pt>
                <c:pt idx="141">
                  <c:v>-84.509598225456358</c:v>
                </c:pt>
                <c:pt idx="142">
                  <c:v>-84.682251017333655</c:v>
                </c:pt>
                <c:pt idx="143">
                  <c:v>-85.559544101747591</c:v>
                </c:pt>
                <c:pt idx="144">
                  <c:v>-72.976802267926345</c:v>
                </c:pt>
                <c:pt idx="145">
                  <c:v>-83.337260502881051</c:v>
                </c:pt>
                <c:pt idx="146">
                  <c:v>-82.120774212648456</c:v>
                </c:pt>
                <c:pt idx="147">
                  <c:v>-81.009632413215186</c:v>
                </c:pt>
                <c:pt idx="148">
                  <c:v>-81.009632413215186</c:v>
                </c:pt>
                <c:pt idx="149">
                  <c:v>-81.009632413215186</c:v>
                </c:pt>
                <c:pt idx="150">
                  <c:v>-81.009632413215186</c:v>
                </c:pt>
                <c:pt idx="151">
                  <c:v>-81.009632413215186</c:v>
                </c:pt>
                <c:pt idx="152">
                  <c:v>-81.009632413215186</c:v>
                </c:pt>
                <c:pt idx="153">
                  <c:v>-81.009632413215186</c:v>
                </c:pt>
                <c:pt idx="154">
                  <c:v>-81.009632413215186</c:v>
                </c:pt>
                <c:pt idx="155">
                  <c:v>-81.009632413215186</c:v>
                </c:pt>
                <c:pt idx="156">
                  <c:v>-81.009632413215186</c:v>
                </c:pt>
                <c:pt idx="157">
                  <c:v>-81.009632413215186</c:v>
                </c:pt>
                <c:pt idx="158">
                  <c:v>-81.009632413215186</c:v>
                </c:pt>
                <c:pt idx="159">
                  <c:v>-81.009632413215186</c:v>
                </c:pt>
                <c:pt idx="160">
                  <c:v>-81.009632413215186</c:v>
                </c:pt>
              </c:numCache>
            </c:numRef>
          </c:yVal>
        </c:ser>
        <c:axId val="240566656"/>
        <c:axId val="240568576"/>
      </c:scatterChart>
      <c:valAx>
        <c:axId val="24056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v3</a:t>
                </a:r>
              </a:p>
            </c:rich>
          </c:tx>
        </c:title>
        <c:numFmt formatCode="General" sourceLinked="1"/>
        <c:tickLblPos val="nextTo"/>
        <c:crossAx val="240568576"/>
        <c:crosses val="autoZero"/>
        <c:crossBetween val="midCat"/>
      </c:valAx>
      <c:valAx>
        <c:axId val="240568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24056665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v4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reg!$E$2:$E$162</c:f>
              <c:numCache>
                <c:formatCode>General</c:formatCode>
                <c:ptCount val="161"/>
                <c:pt idx="0">
                  <c:v>73</c:v>
                </c:pt>
                <c:pt idx="1">
                  <c:v>0</c:v>
                </c:pt>
                <c:pt idx="2">
                  <c:v>324</c:v>
                </c:pt>
                <c:pt idx="3">
                  <c:v>39</c:v>
                </c:pt>
                <c:pt idx="4">
                  <c:v>146</c:v>
                </c:pt>
                <c:pt idx="5">
                  <c:v>51</c:v>
                </c:pt>
                <c:pt idx="6">
                  <c:v>43</c:v>
                </c:pt>
                <c:pt idx="7">
                  <c:v>24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280</c:v>
                </c:pt>
                <c:pt idx="12">
                  <c:v>7</c:v>
                </c:pt>
                <c:pt idx="13">
                  <c:v>5</c:v>
                </c:pt>
                <c:pt idx="14">
                  <c:v>106</c:v>
                </c:pt>
                <c:pt idx="15">
                  <c:v>25</c:v>
                </c:pt>
                <c:pt idx="16">
                  <c:v>7</c:v>
                </c:pt>
                <c:pt idx="17">
                  <c:v>4</c:v>
                </c:pt>
                <c:pt idx="18">
                  <c:v>38</c:v>
                </c:pt>
                <c:pt idx="19">
                  <c:v>103</c:v>
                </c:pt>
                <c:pt idx="20">
                  <c:v>23</c:v>
                </c:pt>
                <c:pt idx="21">
                  <c:v>68</c:v>
                </c:pt>
                <c:pt idx="22">
                  <c:v>2</c:v>
                </c:pt>
                <c:pt idx="23">
                  <c:v>166</c:v>
                </c:pt>
                <c:pt idx="24">
                  <c:v>2</c:v>
                </c:pt>
                <c:pt idx="25">
                  <c:v>9</c:v>
                </c:pt>
                <c:pt idx="26">
                  <c:v>128</c:v>
                </c:pt>
                <c:pt idx="27">
                  <c:v>66</c:v>
                </c:pt>
                <c:pt idx="28">
                  <c:v>88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28</c:v>
                </c:pt>
                <c:pt idx="33">
                  <c:v>5</c:v>
                </c:pt>
                <c:pt idx="34">
                  <c:v>32</c:v>
                </c:pt>
                <c:pt idx="35">
                  <c:v>44</c:v>
                </c:pt>
                <c:pt idx="36">
                  <c:v>7</c:v>
                </c:pt>
                <c:pt idx="37">
                  <c:v>61</c:v>
                </c:pt>
                <c:pt idx="38">
                  <c:v>31</c:v>
                </c:pt>
                <c:pt idx="39">
                  <c:v>3</c:v>
                </c:pt>
                <c:pt idx="40">
                  <c:v>78</c:v>
                </c:pt>
                <c:pt idx="41">
                  <c:v>4</c:v>
                </c:pt>
                <c:pt idx="42">
                  <c:v>45</c:v>
                </c:pt>
                <c:pt idx="43">
                  <c:v>20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27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24</c:v>
                </c:pt>
                <c:pt idx="53">
                  <c:v>2</c:v>
                </c:pt>
                <c:pt idx="54">
                  <c:v>6</c:v>
                </c:pt>
                <c:pt idx="55">
                  <c:v>0</c:v>
                </c:pt>
                <c:pt idx="56">
                  <c:v>4</c:v>
                </c:pt>
                <c:pt idx="57">
                  <c:v>374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4</c:v>
                </c:pt>
                <c:pt idx="66">
                  <c:v>21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0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270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44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38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output_reg!$C$29:$C$189</c:f>
              <c:numCache>
                <c:formatCode>General</c:formatCode>
                <c:ptCount val="161"/>
                <c:pt idx="0">
                  <c:v>2963.0753964003397</c:v>
                </c:pt>
                <c:pt idx="1">
                  <c:v>2178.9903675867849</c:v>
                </c:pt>
                <c:pt idx="2">
                  <c:v>1111.02211774021</c:v>
                </c:pt>
                <c:pt idx="3">
                  <c:v>1601.2585046088157</c:v>
                </c:pt>
                <c:pt idx="4">
                  <c:v>472.09391673088533</c:v>
                </c:pt>
                <c:pt idx="5">
                  <c:v>469.14027649784674</c:v>
                </c:pt>
                <c:pt idx="6">
                  <c:v>414.27505749275861</c:v>
                </c:pt>
                <c:pt idx="7">
                  <c:v>534.60101277935394</c:v>
                </c:pt>
                <c:pt idx="8">
                  <c:v>417.28264164762692</c:v>
                </c:pt>
                <c:pt idx="9">
                  <c:v>391.36571256458029</c:v>
                </c:pt>
                <c:pt idx="10">
                  <c:v>309.8618633625648</c:v>
                </c:pt>
                <c:pt idx="11">
                  <c:v>-585.30391458085228</c:v>
                </c:pt>
                <c:pt idx="12">
                  <c:v>257.56837690677054</c:v>
                </c:pt>
                <c:pt idx="13">
                  <c:v>203.57960020464793</c:v>
                </c:pt>
                <c:pt idx="14">
                  <c:v>-24.046304843868654</c:v>
                </c:pt>
                <c:pt idx="15">
                  <c:v>43.803976052609215</c:v>
                </c:pt>
                <c:pt idx="16">
                  <c:v>120.62303378253839</c:v>
                </c:pt>
                <c:pt idx="17">
                  <c:v>180.40963365302824</c:v>
                </c:pt>
                <c:pt idx="18">
                  <c:v>-100.24976018674187</c:v>
                </c:pt>
                <c:pt idx="19">
                  <c:v>-128.23862756195103</c:v>
                </c:pt>
                <c:pt idx="20">
                  <c:v>28.365168432393546</c:v>
                </c:pt>
                <c:pt idx="21">
                  <c:v>-100.63886648841594</c:v>
                </c:pt>
                <c:pt idx="22">
                  <c:v>107.98628002981123</c:v>
                </c:pt>
                <c:pt idx="23">
                  <c:v>-241.20546301706383</c:v>
                </c:pt>
                <c:pt idx="24">
                  <c:v>85.28107797418825</c:v>
                </c:pt>
                <c:pt idx="25">
                  <c:v>94.242661592678274</c:v>
                </c:pt>
                <c:pt idx="26">
                  <c:v>53.758843560467199</c:v>
                </c:pt>
                <c:pt idx="27">
                  <c:v>-261.77584007823862</c:v>
                </c:pt>
                <c:pt idx="28">
                  <c:v>-125.82128679704891</c:v>
                </c:pt>
                <c:pt idx="29">
                  <c:v>40.812206706642982</c:v>
                </c:pt>
                <c:pt idx="30">
                  <c:v>74.538514687710318</c:v>
                </c:pt>
                <c:pt idx="31">
                  <c:v>60.551597697685679</c:v>
                </c:pt>
                <c:pt idx="32">
                  <c:v>35.554875282961802</c:v>
                </c:pt>
                <c:pt idx="33">
                  <c:v>68.68161643440169</c:v>
                </c:pt>
                <c:pt idx="34">
                  <c:v>-140.87918679308518</c:v>
                </c:pt>
                <c:pt idx="35">
                  <c:v>-47.427990211850243</c:v>
                </c:pt>
                <c:pt idx="36">
                  <c:v>60.136132977832212</c:v>
                </c:pt>
                <c:pt idx="37">
                  <c:v>-99.249404618673339</c:v>
                </c:pt>
                <c:pt idx="38">
                  <c:v>-71.481643210081131</c:v>
                </c:pt>
                <c:pt idx="39">
                  <c:v>44.304535856013246</c:v>
                </c:pt>
                <c:pt idx="40">
                  <c:v>-174.41049522336664</c:v>
                </c:pt>
                <c:pt idx="41">
                  <c:v>25.365485085370949</c:v>
                </c:pt>
                <c:pt idx="42">
                  <c:v>-57.125495208735572</c:v>
                </c:pt>
                <c:pt idx="43">
                  <c:v>-61.887453154170714</c:v>
                </c:pt>
                <c:pt idx="44">
                  <c:v>-49.851760500789666</c:v>
                </c:pt>
                <c:pt idx="45">
                  <c:v>-25.218641144268574</c:v>
                </c:pt>
                <c:pt idx="46">
                  <c:v>-137.32457708320163</c:v>
                </c:pt>
                <c:pt idx="47">
                  <c:v>-28.495123914449209</c:v>
                </c:pt>
                <c:pt idx="48">
                  <c:v>-149.07086759794288</c:v>
                </c:pt>
                <c:pt idx="49">
                  <c:v>-25.009632413215186</c:v>
                </c:pt>
                <c:pt idx="50">
                  <c:v>-56.210025883055437</c:v>
                </c:pt>
                <c:pt idx="51">
                  <c:v>-41.124615075837696</c:v>
                </c:pt>
                <c:pt idx="52">
                  <c:v>-170.78457987647559</c:v>
                </c:pt>
                <c:pt idx="53">
                  <c:v>-56.48717857338869</c:v>
                </c:pt>
                <c:pt idx="54">
                  <c:v>-33.868610323432733</c:v>
                </c:pt>
                <c:pt idx="55">
                  <c:v>-37.009632413215186</c:v>
                </c:pt>
                <c:pt idx="56">
                  <c:v>-59.858991366184554</c:v>
                </c:pt>
                <c:pt idx="57">
                  <c:v>-519.18125665974935</c:v>
                </c:pt>
                <c:pt idx="58">
                  <c:v>-57.709189872783497</c:v>
                </c:pt>
                <c:pt idx="59">
                  <c:v>-29.400104436523378</c:v>
                </c:pt>
                <c:pt idx="60">
                  <c:v>-44.009632413215186</c:v>
                </c:pt>
                <c:pt idx="61">
                  <c:v>-96.575991692173517</c:v>
                </c:pt>
                <c:pt idx="62">
                  <c:v>-46.009632413215186</c:v>
                </c:pt>
                <c:pt idx="63">
                  <c:v>-80.283968665796039</c:v>
                </c:pt>
                <c:pt idx="64">
                  <c:v>-86.819919240383172</c:v>
                </c:pt>
                <c:pt idx="65">
                  <c:v>-41.962143004294916</c:v>
                </c:pt>
                <c:pt idx="66">
                  <c:v>-146.02319481883029</c:v>
                </c:pt>
                <c:pt idx="67">
                  <c:v>-66.803030988590137</c:v>
                </c:pt>
                <c:pt idx="68">
                  <c:v>-61.636182139704346</c:v>
                </c:pt>
                <c:pt idx="69">
                  <c:v>-51.009632413215186</c:v>
                </c:pt>
                <c:pt idx="70">
                  <c:v>-51.009632413215186</c:v>
                </c:pt>
                <c:pt idx="71">
                  <c:v>-64.713715467278078</c:v>
                </c:pt>
                <c:pt idx="72">
                  <c:v>-79.698216020832163</c:v>
                </c:pt>
                <c:pt idx="73">
                  <c:v>-51.915853038568656</c:v>
                </c:pt>
                <c:pt idx="74">
                  <c:v>-55.009632413215186</c:v>
                </c:pt>
                <c:pt idx="75">
                  <c:v>-77.943347022747261</c:v>
                </c:pt>
                <c:pt idx="76">
                  <c:v>-86.295304787912698</c:v>
                </c:pt>
                <c:pt idx="77">
                  <c:v>-50.285800114093831</c:v>
                </c:pt>
                <c:pt idx="78">
                  <c:v>-2.0980257677753542</c:v>
                </c:pt>
                <c:pt idx="79">
                  <c:v>-64.664888592546916</c:v>
                </c:pt>
                <c:pt idx="80">
                  <c:v>-82.291685012820423</c:v>
                </c:pt>
                <c:pt idx="81">
                  <c:v>-64.056169072725794</c:v>
                </c:pt>
                <c:pt idx="82">
                  <c:v>-51.599228301969234</c:v>
                </c:pt>
                <c:pt idx="83">
                  <c:v>-113.99985562385689</c:v>
                </c:pt>
                <c:pt idx="84">
                  <c:v>-89.689994484872216</c:v>
                </c:pt>
                <c:pt idx="85">
                  <c:v>-64.009632413215186</c:v>
                </c:pt>
                <c:pt idx="86">
                  <c:v>-87.221029236121893</c:v>
                </c:pt>
                <c:pt idx="87">
                  <c:v>-65.138136637435196</c:v>
                </c:pt>
                <c:pt idx="88">
                  <c:v>-89.362366395206337</c:v>
                </c:pt>
                <c:pt idx="89">
                  <c:v>-102.69020893861159</c:v>
                </c:pt>
                <c:pt idx="90">
                  <c:v>-67.71117855827319</c:v>
                </c:pt>
                <c:pt idx="91">
                  <c:v>-81.159303789938477</c:v>
                </c:pt>
                <c:pt idx="92">
                  <c:v>-77.699860135904757</c:v>
                </c:pt>
                <c:pt idx="93">
                  <c:v>-70.588471642687125</c:v>
                </c:pt>
                <c:pt idx="94">
                  <c:v>-71.571109217900386</c:v>
                </c:pt>
                <c:pt idx="95">
                  <c:v>-69.243481128234521</c:v>
                </c:pt>
                <c:pt idx="96">
                  <c:v>-69.009632413215186</c:v>
                </c:pt>
                <c:pt idx="97">
                  <c:v>-870.50943984613843</c:v>
                </c:pt>
                <c:pt idx="98">
                  <c:v>-70.009632413215186</c:v>
                </c:pt>
                <c:pt idx="99">
                  <c:v>-66.822073663922126</c:v>
                </c:pt>
                <c:pt idx="100">
                  <c:v>-73.337260502881051</c:v>
                </c:pt>
                <c:pt idx="101">
                  <c:v>-265.9627464377279</c:v>
                </c:pt>
                <c:pt idx="102">
                  <c:v>-72.009632413215186</c:v>
                </c:pt>
                <c:pt idx="103">
                  <c:v>-85.314315223199756</c:v>
                </c:pt>
                <c:pt idx="104">
                  <c:v>-82.563138271152496</c:v>
                </c:pt>
                <c:pt idx="105">
                  <c:v>-80.235510181486632</c:v>
                </c:pt>
                <c:pt idx="106">
                  <c:v>-96.485073310792416</c:v>
                </c:pt>
                <c:pt idx="107">
                  <c:v>-74.009632413215186</c:v>
                </c:pt>
                <c:pt idx="108">
                  <c:v>-73.149701753587991</c:v>
                </c:pt>
                <c:pt idx="109">
                  <c:v>-75.009632413215186</c:v>
                </c:pt>
                <c:pt idx="110">
                  <c:v>-75.009632413215186</c:v>
                </c:pt>
                <c:pt idx="111">
                  <c:v>-109.87669936211405</c:v>
                </c:pt>
                <c:pt idx="112">
                  <c:v>-76.500489576674553</c:v>
                </c:pt>
                <c:pt idx="113">
                  <c:v>-72.933215463355396</c:v>
                </c:pt>
                <c:pt idx="114">
                  <c:v>-79.448402302314321</c:v>
                </c:pt>
                <c:pt idx="115">
                  <c:v>-76.009632413215186</c:v>
                </c:pt>
                <c:pt idx="116">
                  <c:v>-76.009632413215186</c:v>
                </c:pt>
                <c:pt idx="117">
                  <c:v>-72.368329441889557</c:v>
                </c:pt>
                <c:pt idx="118">
                  <c:v>-85.10365848164605</c:v>
                </c:pt>
                <c:pt idx="119">
                  <c:v>-58.850192747990974</c:v>
                </c:pt>
                <c:pt idx="120">
                  <c:v>-77.009632413215186</c:v>
                </c:pt>
                <c:pt idx="121">
                  <c:v>-78.009632413215186</c:v>
                </c:pt>
                <c:pt idx="122">
                  <c:v>-78.009632413215186</c:v>
                </c:pt>
                <c:pt idx="123">
                  <c:v>-78.009632413215186</c:v>
                </c:pt>
                <c:pt idx="124">
                  <c:v>-78.009632413215186</c:v>
                </c:pt>
                <c:pt idx="125">
                  <c:v>-59.238064011389213</c:v>
                </c:pt>
                <c:pt idx="126">
                  <c:v>-82.038806647939055</c:v>
                </c:pt>
                <c:pt idx="127">
                  <c:v>-74.0732848037282</c:v>
                </c:pt>
                <c:pt idx="128">
                  <c:v>-82.34305781151501</c:v>
                </c:pt>
                <c:pt idx="129">
                  <c:v>-86.235510181486632</c:v>
                </c:pt>
                <c:pt idx="130">
                  <c:v>-83.664888592546916</c:v>
                </c:pt>
                <c:pt idx="131">
                  <c:v>-79.009632413215186</c:v>
                </c:pt>
                <c:pt idx="132">
                  <c:v>-79.009632413215186</c:v>
                </c:pt>
                <c:pt idx="133">
                  <c:v>-79.009632413215186</c:v>
                </c:pt>
                <c:pt idx="134">
                  <c:v>-139.57100139917043</c:v>
                </c:pt>
                <c:pt idx="135">
                  <c:v>-93.642258382167611</c:v>
                </c:pt>
                <c:pt idx="136">
                  <c:v>-81.24927843686848</c:v>
                </c:pt>
                <c:pt idx="137">
                  <c:v>-86.252872606273371</c:v>
                </c:pt>
                <c:pt idx="138">
                  <c:v>-81.120774212648456</c:v>
                </c:pt>
                <c:pt idx="139">
                  <c:v>-80.009632413215186</c:v>
                </c:pt>
                <c:pt idx="140">
                  <c:v>-80.009632413215186</c:v>
                </c:pt>
                <c:pt idx="141">
                  <c:v>-84.509598225456358</c:v>
                </c:pt>
                <c:pt idx="142">
                  <c:v>-84.682251017333655</c:v>
                </c:pt>
                <c:pt idx="143">
                  <c:v>-85.559544101747591</c:v>
                </c:pt>
                <c:pt idx="144">
                  <c:v>-72.976802267926345</c:v>
                </c:pt>
                <c:pt idx="145">
                  <c:v>-83.337260502881051</c:v>
                </c:pt>
                <c:pt idx="146">
                  <c:v>-82.120774212648456</c:v>
                </c:pt>
                <c:pt idx="147">
                  <c:v>-81.009632413215186</c:v>
                </c:pt>
                <c:pt idx="148">
                  <c:v>-81.009632413215186</c:v>
                </c:pt>
                <c:pt idx="149">
                  <c:v>-81.009632413215186</c:v>
                </c:pt>
                <c:pt idx="150">
                  <c:v>-81.009632413215186</c:v>
                </c:pt>
                <c:pt idx="151">
                  <c:v>-81.009632413215186</c:v>
                </c:pt>
                <c:pt idx="152">
                  <c:v>-81.009632413215186</c:v>
                </c:pt>
                <c:pt idx="153">
                  <c:v>-81.009632413215186</c:v>
                </c:pt>
                <c:pt idx="154">
                  <c:v>-81.009632413215186</c:v>
                </c:pt>
                <c:pt idx="155">
                  <c:v>-81.009632413215186</c:v>
                </c:pt>
                <c:pt idx="156">
                  <c:v>-81.009632413215186</c:v>
                </c:pt>
                <c:pt idx="157">
                  <c:v>-81.009632413215186</c:v>
                </c:pt>
                <c:pt idx="158">
                  <c:v>-81.009632413215186</c:v>
                </c:pt>
                <c:pt idx="159">
                  <c:v>-81.009632413215186</c:v>
                </c:pt>
                <c:pt idx="160">
                  <c:v>-81.009632413215186</c:v>
                </c:pt>
              </c:numCache>
            </c:numRef>
          </c:yVal>
        </c:ser>
        <c:axId val="240592768"/>
        <c:axId val="240615424"/>
      </c:scatterChart>
      <c:valAx>
        <c:axId val="24059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</a:t>
                </a:r>
              </a:p>
            </c:rich>
          </c:tx>
        </c:title>
        <c:numFmt formatCode="General" sourceLinked="1"/>
        <c:tickLblPos val="nextTo"/>
        <c:crossAx val="240615424"/>
        <c:crosses val="autoZero"/>
        <c:crossBetween val="midCat"/>
      </c:valAx>
      <c:valAx>
        <c:axId val="240615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240592768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v5  Residual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reg!$F$2:$F$162</c:f>
              <c:numCache>
                <c:formatCode>General</c:formatCode>
                <c:ptCount val="161"/>
                <c:pt idx="0">
                  <c:v>155</c:v>
                </c:pt>
                <c:pt idx="1">
                  <c:v>0</c:v>
                </c:pt>
                <c:pt idx="2">
                  <c:v>612</c:v>
                </c:pt>
                <c:pt idx="3">
                  <c:v>62</c:v>
                </c:pt>
                <c:pt idx="4">
                  <c:v>166</c:v>
                </c:pt>
                <c:pt idx="5">
                  <c:v>112</c:v>
                </c:pt>
                <c:pt idx="6">
                  <c:v>109</c:v>
                </c:pt>
                <c:pt idx="7">
                  <c:v>43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699</c:v>
                </c:pt>
                <c:pt idx="12">
                  <c:v>15</c:v>
                </c:pt>
                <c:pt idx="13">
                  <c:v>16</c:v>
                </c:pt>
                <c:pt idx="14">
                  <c:v>196</c:v>
                </c:pt>
                <c:pt idx="15">
                  <c:v>31</c:v>
                </c:pt>
                <c:pt idx="16">
                  <c:v>2</c:v>
                </c:pt>
                <c:pt idx="17">
                  <c:v>2</c:v>
                </c:pt>
                <c:pt idx="18">
                  <c:v>30</c:v>
                </c:pt>
                <c:pt idx="19">
                  <c:v>165</c:v>
                </c:pt>
                <c:pt idx="20">
                  <c:v>23</c:v>
                </c:pt>
                <c:pt idx="21">
                  <c:v>163</c:v>
                </c:pt>
                <c:pt idx="22">
                  <c:v>6</c:v>
                </c:pt>
                <c:pt idx="23">
                  <c:v>232</c:v>
                </c:pt>
                <c:pt idx="24">
                  <c:v>5</c:v>
                </c:pt>
                <c:pt idx="25">
                  <c:v>16</c:v>
                </c:pt>
                <c:pt idx="26">
                  <c:v>129</c:v>
                </c:pt>
                <c:pt idx="27">
                  <c:v>92</c:v>
                </c:pt>
                <c:pt idx="28">
                  <c:v>180</c:v>
                </c:pt>
                <c:pt idx="29">
                  <c:v>2</c:v>
                </c:pt>
                <c:pt idx="30">
                  <c:v>11</c:v>
                </c:pt>
                <c:pt idx="31">
                  <c:v>1</c:v>
                </c:pt>
                <c:pt idx="32">
                  <c:v>33</c:v>
                </c:pt>
                <c:pt idx="33">
                  <c:v>8</c:v>
                </c:pt>
                <c:pt idx="34">
                  <c:v>51</c:v>
                </c:pt>
                <c:pt idx="35">
                  <c:v>56</c:v>
                </c:pt>
                <c:pt idx="36">
                  <c:v>5</c:v>
                </c:pt>
                <c:pt idx="37">
                  <c:v>127</c:v>
                </c:pt>
                <c:pt idx="38">
                  <c:v>55</c:v>
                </c:pt>
                <c:pt idx="39">
                  <c:v>0</c:v>
                </c:pt>
                <c:pt idx="40">
                  <c:v>146</c:v>
                </c:pt>
                <c:pt idx="41">
                  <c:v>0</c:v>
                </c:pt>
                <c:pt idx="42">
                  <c:v>51</c:v>
                </c:pt>
                <c:pt idx="43">
                  <c:v>19</c:v>
                </c:pt>
                <c:pt idx="44">
                  <c:v>14</c:v>
                </c:pt>
                <c:pt idx="45">
                  <c:v>6</c:v>
                </c:pt>
                <c:pt idx="46">
                  <c:v>41</c:v>
                </c:pt>
                <c:pt idx="47">
                  <c:v>12</c:v>
                </c:pt>
                <c:pt idx="48">
                  <c:v>45</c:v>
                </c:pt>
                <c:pt idx="49">
                  <c:v>0</c:v>
                </c:pt>
                <c:pt idx="50">
                  <c:v>9</c:v>
                </c:pt>
                <c:pt idx="51">
                  <c:v>3</c:v>
                </c:pt>
                <c:pt idx="52">
                  <c:v>90</c:v>
                </c:pt>
                <c:pt idx="53">
                  <c:v>14</c:v>
                </c:pt>
                <c:pt idx="54">
                  <c:v>4</c:v>
                </c:pt>
                <c:pt idx="55">
                  <c:v>0</c:v>
                </c:pt>
                <c:pt idx="56">
                  <c:v>6</c:v>
                </c:pt>
                <c:pt idx="57">
                  <c:v>451</c:v>
                </c:pt>
                <c:pt idx="58">
                  <c:v>8</c:v>
                </c:pt>
                <c:pt idx="59">
                  <c:v>1</c:v>
                </c:pt>
                <c:pt idx="60">
                  <c:v>0</c:v>
                </c:pt>
                <c:pt idx="61">
                  <c:v>36</c:v>
                </c:pt>
                <c:pt idx="62">
                  <c:v>0</c:v>
                </c:pt>
                <c:pt idx="63">
                  <c:v>44</c:v>
                </c:pt>
                <c:pt idx="64">
                  <c:v>2</c:v>
                </c:pt>
                <c:pt idx="65">
                  <c:v>1</c:v>
                </c:pt>
                <c:pt idx="66">
                  <c:v>49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9</c:v>
                </c:pt>
                <c:pt idx="77">
                  <c:v>11</c:v>
                </c:pt>
                <c:pt idx="78">
                  <c:v>3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2</c:v>
                </c:pt>
                <c:pt idx="83">
                  <c:v>35</c:v>
                </c:pt>
                <c:pt idx="84">
                  <c:v>4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3</c:v>
                </c:pt>
                <c:pt idx="91">
                  <c:v>10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567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104</c:v>
                </c:pt>
                <c:pt idx="102">
                  <c:v>0</c:v>
                </c:pt>
                <c:pt idx="103">
                  <c:v>6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57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235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output_reg!$C$29:$C$189</c:f>
              <c:numCache>
                <c:formatCode>General</c:formatCode>
                <c:ptCount val="161"/>
                <c:pt idx="0">
                  <c:v>2963.0753964003397</c:v>
                </c:pt>
                <c:pt idx="1">
                  <c:v>2178.9903675867849</c:v>
                </c:pt>
                <c:pt idx="2">
                  <c:v>1111.02211774021</c:v>
                </c:pt>
                <c:pt idx="3">
                  <c:v>1601.2585046088157</c:v>
                </c:pt>
                <c:pt idx="4">
                  <c:v>472.09391673088533</c:v>
                </c:pt>
                <c:pt idx="5">
                  <c:v>469.14027649784674</c:v>
                </c:pt>
                <c:pt idx="6">
                  <c:v>414.27505749275861</c:v>
                </c:pt>
                <c:pt idx="7">
                  <c:v>534.60101277935394</c:v>
                </c:pt>
                <c:pt idx="8">
                  <c:v>417.28264164762692</c:v>
                </c:pt>
                <c:pt idx="9">
                  <c:v>391.36571256458029</c:v>
                </c:pt>
                <c:pt idx="10">
                  <c:v>309.8618633625648</c:v>
                </c:pt>
                <c:pt idx="11">
                  <c:v>-585.30391458085228</c:v>
                </c:pt>
                <c:pt idx="12">
                  <c:v>257.56837690677054</c:v>
                </c:pt>
                <c:pt idx="13">
                  <c:v>203.57960020464793</c:v>
                </c:pt>
                <c:pt idx="14">
                  <c:v>-24.046304843868654</c:v>
                </c:pt>
                <c:pt idx="15">
                  <c:v>43.803976052609215</c:v>
                </c:pt>
                <c:pt idx="16">
                  <c:v>120.62303378253839</c:v>
                </c:pt>
                <c:pt idx="17">
                  <c:v>180.40963365302824</c:v>
                </c:pt>
                <c:pt idx="18">
                  <c:v>-100.24976018674187</c:v>
                </c:pt>
                <c:pt idx="19">
                  <c:v>-128.23862756195103</c:v>
                </c:pt>
                <c:pt idx="20">
                  <c:v>28.365168432393546</c:v>
                </c:pt>
                <c:pt idx="21">
                  <c:v>-100.63886648841594</c:v>
                </c:pt>
                <c:pt idx="22">
                  <c:v>107.98628002981123</c:v>
                </c:pt>
                <c:pt idx="23">
                  <c:v>-241.20546301706383</c:v>
                </c:pt>
                <c:pt idx="24">
                  <c:v>85.28107797418825</c:v>
                </c:pt>
                <c:pt idx="25">
                  <c:v>94.242661592678274</c:v>
                </c:pt>
                <c:pt idx="26">
                  <c:v>53.758843560467199</c:v>
                </c:pt>
                <c:pt idx="27">
                  <c:v>-261.77584007823862</c:v>
                </c:pt>
                <c:pt idx="28">
                  <c:v>-125.82128679704891</c:v>
                </c:pt>
                <c:pt idx="29">
                  <c:v>40.812206706642982</c:v>
                </c:pt>
                <c:pt idx="30">
                  <c:v>74.538514687710318</c:v>
                </c:pt>
                <c:pt idx="31">
                  <c:v>60.551597697685679</c:v>
                </c:pt>
                <c:pt idx="32">
                  <c:v>35.554875282961802</c:v>
                </c:pt>
                <c:pt idx="33">
                  <c:v>68.68161643440169</c:v>
                </c:pt>
                <c:pt idx="34">
                  <c:v>-140.87918679308518</c:v>
                </c:pt>
                <c:pt idx="35">
                  <c:v>-47.427990211850243</c:v>
                </c:pt>
                <c:pt idx="36">
                  <c:v>60.136132977832212</c:v>
                </c:pt>
                <c:pt idx="37">
                  <c:v>-99.249404618673339</c:v>
                </c:pt>
                <c:pt idx="38">
                  <c:v>-71.481643210081131</c:v>
                </c:pt>
                <c:pt idx="39">
                  <c:v>44.304535856013246</c:v>
                </c:pt>
                <c:pt idx="40">
                  <c:v>-174.41049522336664</c:v>
                </c:pt>
                <c:pt idx="41">
                  <c:v>25.365485085370949</c:v>
                </c:pt>
                <c:pt idx="42">
                  <c:v>-57.125495208735572</c:v>
                </c:pt>
                <c:pt idx="43">
                  <c:v>-61.887453154170714</c:v>
                </c:pt>
                <c:pt idx="44">
                  <c:v>-49.851760500789666</c:v>
                </c:pt>
                <c:pt idx="45">
                  <c:v>-25.218641144268574</c:v>
                </c:pt>
                <c:pt idx="46">
                  <c:v>-137.32457708320163</c:v>
                </c:pt>
                <c:pt idx="47">
                  <c:v>-28.495123914449209</c:v>
                </c:pt>
                <c:pt idx="48">
                  <c:v>-149.07086759794288</c:v>
                </c:pt>
                <c:pt idx="49">
                  <c:v>-25.009632413215186</c:v>
                </c:pt>
                <c:pt idx="50">
                  <c:v>-56.210025883055437</c:v>
                </c:pt>
                <c:pt idx="51">
                  <c:v>-41.124615075837696</c:v>
                </c:pt>
                <c:pt idx="52">
                  <c:v>-170.78457987647559</c:v>
                </c:pt>
                <c:pt idx="53">
                  <c:v>-56.48717857338869</c:v>
                </c:pt>
                <c:pt idx="54">
                  <c:v>-33.868610323432733</c:v>
                </c:pt>
                <c:pt idx="55">
                  <c:v>-37.009632413215186</c:v>
                </c:pt>
                <c:pt idx="56">
                  <c:v>-59.858991366184554</c:v>
                </c:pt>
                <c:pt idx="57">
                  <c:v>-519.18125665974935</c:v>
                </c:pt>
                <c:pt idx="58">
                  <c:v>-57.709189872783497</c:v>
                </c:pt>
                <c:pt idx="59">
                  <c:v>-29.400104436523378</c:v>
                </c:pt>
                <c:pt idx="60">
                  <c:v>-44.009632413215186</c:v>
                </c:pt>
                <c:pt idx="61">
                  <c:v>-96.575991692173517</c:v>
                </c:pt>
                <c:pt idx="62">
                  <c:v>-46.009632413215186</c:v>
                </c:pt>
                <c:pt idx="63">
                  <c:v>-80.283968665796039</c:v>
                </c:pt>
                <c:pt idx="64">
                  <c:v>-86.819919240383172</c:v>
                </c:pt>
                <c:pt idx="65">
                  <c:v>-41.962143004294916</c:v>
                </c:pt>
                <c:pt idx="66">
                  <c:v>-146.02319481883029</c:v>
                </c:pt>
                <c:pt idx="67">
                  <c:v>-66.803030988590137</c:v>
                </c:pt>
                <c:pt idx="68">
                  <c:v>-61.636182139704346</c:v>
                </c:pt>
                <c:pt idx="69">
                  <c:v>-51.009632413215186</c:v>
                </c:pt>
                <c:pt idx="70">
                  <c:v>-51.009632413215186</c:v>
                </c:pt>
                <c:pt idx="71">
                  <c:v>-64.713715467278078</c:v>
                </c:pt>
                <c:pt idx="72">
                  <c:v>-79.698216020832163</c:v>
                </c:pt>
                <c:pt idx="73">
                  <c:v>-51.915853038568656</c:v>
                </c:pt>
                <c:pt idx="74">
                  <c:v>-55.009632413215186</c:v>
                </c:pt>
                <c:pt idx="75">
                  <c:v>-77.943347022747261</c:v>
                </c:pt>
                <c:pt idx="76">
                  <c:v>-86.295304787912698</c:v>
                </c:pt>
                <c:pt idx="77">
                  <c:v>-50.285800114093831</c:v>
                </c:pt>
                <c:pt idx="78">
                  <c:v>-2.0980257677753542</c:v>
                </c:pt>
                <c:pt idx="79">
                  <c:v>-64.664888592546916</c:v>
                </c:pt>
                <c:pt idx="80">
                  <c:v>-82.291685012820423</c:v>
                </c:pt>
                <c:pt idx="81">
                  <c:v>-64.056169072725794</c:v>
                </c:pt>
                <c:pt idx="82">
                  <c:v>-51.599228301969234</c:v>
                </c:pt>
                <c:pt idx="83">
                  <c:v>-113.99985562385689</c:v>
                </c:pt>
                <c:pt idx="84">
                  <c:v>-89.689994484872216</c:v>
                </c:pt>
                <c:pt idx="85">
                  <c:v>-64.009632413215186</c:v>
                </c:pt>
                <c:pt idx="86">
                  <c:v>-87.221029236121893</c:v>
                </c:pt>
                <c:pt idx="87">
                  <c:v>-65.138136637435196</c:v>
                </c:pt>
                <c:pt idx="88">
                  <c:v>-89.362366395206337</c:v>
                </c:pt>
                <c:pt idx="89">
                  <c:v>-102.69020893861159</c:v>
                </c:pt>
                <c:pt idx="90">
                  <c:v>-67.71117855827319</c:v>
                </c:pt>
                <c:pt idx="91">
                  <c:v>-81.159303789938477</c:v>
                </c:pt>
                <c:pt idx="92">
                  <c:v>-77.699860135904757</c:v>
                </c:pt>
                <c:pt idx="93">
                  <c:v>-70.588471642687125</c:v>
                </c:pt>
                <c:pt idx="94">
                  <c:v>-71.571109217900386</c:v>
                </c:pt>
                <c:pt idx="95">
                  <c:v>-69.243481128234521</c:v>
                </c:pt>
                <c:pt idx="96">
                  <c:v>-69.009632413215186</c:v>
                </c:pt>
                <c:pt idx="97">
                  <c:v>-870.50943984613843</c:v>
                </c:pt>
                <c:pt idx="98">
                  <c:v>-70.009632413215186</c:v>
                </c:pt>
                <c:pt idx="99">
                  <c:v>-66.822073663922126</c:v>
                </c:pt>
                <c:pt idx="100">
                  <c:v>-73.337260502881051</c:v>
                </c:pt>
                <c:pt idx="101">
                  <c:v>-265.9627464377279</c:v>
                </c:pt>
                <c:pt idx="102">
                  <c:v>-72.009632413215186</c:v>
                </c:pt>
                <c:pt idx="103">
                  <c:v>-85.314315223199756</c:v>
                </c:pt>
                <c:pt idx="104">
                  <c:v>-82.563138271152496</c:v>
                </c:pt>
                <c:pt idx="105">
                  <c:v>-80.235510181486632</c:v>
                </c:pt>
                <c:pt idx="106">
                  <c:v>-96.485073310792416</c:v>
                </c:pt>
                <c:pt idx="107">
                  <c:v>-74.009632413215186</c:v>
                </c:pt>
                <c:pt idx="108">
                  <c:v>-73.149701753587991</c:v>
                </c:pt>
                <c:pt idx="109">
                  <c:v>-75.009632413215186</c:v>
                </c:pt>
                <c:pt idx="110">
                  <c:v>-75.009632413215186</c:v>
                </c:pt>
                <c:pt idx="111">
                  <c:v>-109.87669936211405</c:v>
                </c:pt>
                <c:pt idx="112">
                  <c:v>-76.500489576674553</c:v>
                </c:pt>
                <c:pt idx="113">
                  <c:v>-72.933215463355396</c:v>
                </c:pt>
                <c:pt idx="114">
                  <c:v>-79.448402302314321</c:v>
                </c:pt>
                <c:pt idx="115">
                  <c:v>-76.009632413215186</c:v>
                </c:pt>
                <c:pt idx="116">
                  <c:v>-76.009632413215186</c:v>
                </c:pt>
                <c:pt idx="117">
                  <c:v>-72.368329441889557</c:v>
                </c:pt>
                <c:pt idx="118">
                  <c:v>-85.10365848164605</c:v>
                </c:pt>
                <c:pt idx="119">
                  <c:v>-58.850192747990974</c:v>
                </c:pt>
                <c:pt idx="120">
                  <c:v>-77.009632413215186</c:v>
                </c:pt>
                <c:pt idx="121">
                  <c:v>-78.009632413215186</c:v>
                </c:pt>
                <c:pt idx="122">
                  <c:v>-78.009632413215186</c:v>
                </c:pt>
                <c:pt idx="123">
                  <c:v>-78.009632413215186</c:v>
                </c:pt>
                <c:pt idx="124">
                  <c:v>-78.009632413215186</c:v>
                </c:pt>
                <c:pt idx="125">
                  <c:v>-59.238064011389213</c:v>
                </c:pt>
                <c:pt idx="126">
                  <c:v>-82.038806647939055</c:v>
                </c:pt>
                <c:pt idx="127">
                  <c:v>-74.0732848037282</c:v>
                </c:pt>
                <c:pt idx="128">
                  <c:v>-82.34305781151501</c:v>
                </c:pt>
                <c:pt idx="129">
                  <c:v>-86.235510181486632</c:v>
                </c:pt>
                <c:pt idx="130">
                  <c:v>-83.664888592546916</c:v>
                </c:pt>
                <c:pt idx="131">
                  <c:v>-79.009632413215186</c:v>
                </c:pt>
                <c:pt idx="132">
                  <c:v>-79.009632413215186</c:v>
                </c:pt>
                <c:pt idx="133">
                  <c:v>-79.009632413215186</c:v>
                </c:pt>
                <c:pt idx="134">
                  <c:v>-139.57100139917043</c:v>
                </c:pt>
                <c:pt idx="135">
                  <c:v>-93.642258382167611</c:v>
                </c:pt>
                <c:pt idx="136">
                  <c:v>-81.24927843686848</c:v>
                </c:pt>
                <c:pt idx="137">
                  <c:v>-86.252872606273371</c:v>
                </c:pt>
                <c:pt idx="138">
                  <c:v>-81.120774212648456</c:v>
                </c:pt>
                <c:pt idx="139">
                  <c:v>-80.009632413215186</c:v>
                </c:pt>
                <c:pt idx="140">
                  <c:v>-80.009632413215186</c:v>
                </c:pt>
                <c:pt idx="141">
                  <c:v>-84.509598225456358</c:v>
                </c:pt>
                <c:pt idx="142">
                  <c:v>-84.682251017333655</c:v>
                </c:pt>
                <c:pt idx="143">
                  <c:v>-85.559544101747591</c:v>
                </c:pt>
                <c:pt idx="144">
                  <c:v>-72.976802267926345</c:v>
                </c:pt>
                <c:pt idx="145">
                  <c:v>-83.337260502881051</c:v>
                </c:pt>
                <c:pt idx="146">
                  <c:v>-82.120774212648456</c:v>
                </c:pt>
                <c:pt idx="147">
                  <c:v>-81.009632413215186</c:v>
                </c:pt>
                <c:pt idx="148">
                  <c:v>-81.009632413215186</c:v>
                </c:pt>
                <c:pt idx="149">
                  <c:v>-81.009632413215186</c:v>
                </c:pt>
                <c:pt idx="150">
                  <c:v>-81.009632413215186</c:v>
                </c:pt>
                <c:pt idx="151">
                  <c:v>-81.009632413215186</c:v>
                </c:pt>
                <c:pt idx="152">
                  <c:v>-81.009632413215186</c:v>
                </c:pt>
                <c:pt idx="153">
                  <c:v>-81.009632413215186</c:v>
                </c:pt>
                <c:pt idx="154">
                  <c:v>-81.009632413215186</c:v>
                </c:pt>
                <c:pt idx="155">
                  <c:v>-81.009632413215186</c:v>
                </c:pt>
                <c:pt idx="156">
                  <c:v>-81.009632413215186</c:v>
                </c:pt>
                <c:pt idx="157">
                  <c:v>-81.009632413215186</c:v>
                </c:pt>
                <c:pt idx="158">
                  <c:v>-81.009632413215186</c:v>
                </c:pt>
                <c:pt idx="159">
                  <c:v>-81.009632413215186</c:v>
                </c:pt>
                <c:pt idx="160">
                  <c:v>-81.009632413215186</c:v>
                </c:pt>
              </c:numCache>
            </c:numRef>
          </c:yVal>
        </c:ser>
        <c:axId val="240622976"/>
        <c:axId val="240625152"/>
      </c:scatterChart>
      <c:valAx>
        <c:axId val="24062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v5</a:t>
                </a:r>
              </a:p>
            </c:rich>
          </c:tx>
        </c:title>
        <c:numFmt formatCode="General" sourceLinked="1"/>
        <c:tickLblPos val="nextTo"/>
        <c:crossAx val="240625152"/>
        <c:crosses val="autoZero"/>
        <c:crossBetween val="midCat"/>
      </c:valAx>
      <c:valAx>
        <c:axId val="240625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24062297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v1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reg!$B$2:$B$162</c:f>
              <c:numCache>
                <c:formatCode>General</c:formatCode>
                <c:ptCount val="161"/>
                <c:pt idx="0">
                  <c:v>19</c:v>
                </c:pt>
                <c:pt idx="1">
                  <c:v>0</c:v>
                </c:pt>
                <c:pt idx="2">
                  <c:v>69</c:v>
                </c:pt>
                <c:pt idx="3">
                  <c:v>8</c:v>
                </c:pt>
                <c:pt idx="4">
                  <c:v>64</c:v>
                </c:pt>
                <c:pt idx="5">
                  <c:v>23</c:v>
                </c:pt>
                <c:pt idx="6">
                  <c:v>5</c:v>
                </c:pt>
                <c:pt idx="7">
                  <c:v>14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37</c:v>
                </c:pt>
                <c:pt idx="12">
                  <c:v>14</c:v>
                </c:pt>
                <c:pt idx="13">
                  <c:v>4</c:v>
                </c:pt>
                <c:pt idx="14">
                  <c:v>47</c:v>
                </c:pt>
                <c:pt idx="15">
                  <c:v>19</c:v>
                </c:pt>
                <c:pt idx="16">
                  <c:v>12</c:v>
                </c:pt>
                <c:pt idx="17">
                  <c:v>3</c:v>
                </c:pt>
                <c:pt idx="18">
                  <c:v>54</c:v>
                </c:pt>
                <c:pt idx="19">
                  <c:v>38</c:v>
                </c:pt>
                <c:pt idx="20">
                  <c:v>17</c:v>
                </c:pt>
                <c:pt idx="21">
                  <c:v>4</c:v>
                </c:pt>
                <c:pt idx="22">
                  <c:v>0</c:v>
                </c:pt>
                <c:pt idx="23">
                  <c:v>74</c:v>
                </c:pt>
                <c:pt idx="24">
                  <c:v>0</c:v>
                </c:pt>
                <c:pt idx="25">
                  <c:v>2</c:v>
                </c:pt>
                <c:pt idx="26">
                  <c:v>30</c:v>
                </c:pt>
                <c:pt idx="27">
                  <c:v>34</c:v>
                </c:pt>
                <c:pt idx="28">
                  <c:v>25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36</c:v>
                </c:pt>
                <c:pt idx="35">
                  <c:v>32</c:v>
                </c:pt>
                <c:pt idx="36">
                  <c:v>7</c:v>
                </c:pt>
                <c:pt idx="37">
                  <c:v>16</c:v>
                </c:pt>
                <c:pt idx="38">
                  <c:v>32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10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8</c:v>
                </c:pt>
                <c:pt idx="47">
                  <c:v>1</c:v>
                </c:pt>
                <c:pt idx="48">
                  <c:v>39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121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reg!$A$2:$A$162</c:f>
              <c:numCache>
                <c:formatCode>General</c:formatCode>
                <c:ptCount val="161"/>
                <c:pt idx="0">
                  <c:v>3302</c:v>
                </c:pt>
                <c:pt idx="1">
                  <c:v>2260</c:v>
                </c:pt>
                <c:pt idx="2">
                  <c:v>1993</c:v>
                </c:pt>
                <c:pt idx="3">
                  <c:v>1708</c:v>
                </c:pt>
                <c:pt idx="4">
                  <c:v>806</c:v>
                </c:pt>
                <c:pt idx="5">
                  <c:v>736</c:v>
                </c:pt>
                <c:pt idx="6">
                  <c:v>638</c:v>
                </c:pt>
                <c:pt idx="7">
                  <c:v>632</c:v>
                </c:pt>
                <c:pt idx="8">
                  <c:v>554</c:v>
                </c:pt>
                <c:pt idx="9">
                  <c:v>493</c:v>
                </c:pt>
                <c:pt idx="10">
                  <c:v>391</c:v>
                </c:pt>
                <c:pt idx="11">
                  <c:v>355</c:v>
                </c:pt>
                <c:pt idx="12">
                  <c:v>331</c:v>
                </c:pt>
                <c:pt idx="13">
                  <c:v>315</c:v>
                </c:pt>
                <c:pt idx="14">
                  <c:v>292</c:v>
                </c:pt>
                <c:pt idx="15">
                  <c:v>287</c:v>
                </c:pt>
                <c:pt idx="16">
                  <c:v>266</c:v>
                </c:pt>
                <c:pt idx="17">
                  <c:v>253</c:v>
                </c:pt>
                <c:pt idx="18">
                  <c:v>239</c:v>
                </c:pt>
                <c:pt idx="19">
                  <c:v>238</c:v>
                </c:pt>
                <c:pt idx="20">
                  <c:v>230</c:v>
                </c:pt>
                <c:pt idx="21">
                  <c:v>217</c:v>
                </c:pt>
                <c:pt idx="22">
                  <c:v>206</c:v>
                </c:pt>
                <c:pt idx="23">
                  <c:v>197</c:v>
                </c:pt>
                <c:pt idx="24">
                  <c:v>189</c:v>
                </c:pt>
                <c:pt idx="25">
                  <c:v>179</c:v>
                </c:pt>
                <c:pt idx="26">
                  <c:v>173</c:v>
                </c:pt>
                <c:pt idx="27">
                  <c:v>165</c:v>
                </c:pt>
                <c:pt idx="28">
                  <c:v>159</c:v>
                </c:pt>
                <c:pt idx="29">
                  <c:v>152</c:v>
                </c:pt>
                <c:pt idx="30">
                  <c:v>148</c:v>
                </c:pt>
                <c:pt idx="31">
                  <c:v>145</c:v>
                </c:pt>
                <c:pt idx="32">
                  <c:v>144</c:v>
                </c:pt>
                <c:pt idx="33">
                  <c:v>144</c:v>
                </c:pt>
                <c:pt idx="34">
                  <c:v>137</c:v>
                </c:pt>
                <c:pt idx="35">
                  <c:v>129</c:v>
                </c:pt>
                <c:pt idx="36">
                  <c:v>121</c:v>
                </c:pt>
                <c:pt idx="37">
                  <c:v>120</c:v>
                </c:pt>
                <c:pt idx="38">
                  <c:v>117</c:v>
                </c:pt>
                <c:pt idx="39">
                  <c:v>111</c:v>
                </c:pt>
                <c:pt idx="40">
                  <c:v>105</c:v>
                </c:pt>
                <c:pt idx="41">
                  <c:v>98</c:v>
                </c:pt>
                <c:pt idx="42">
                  <c:v>94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69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54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reg!$B$2:$B$162</c:f>
              <c:numCache>
                <c:formatCode>General</c:formatCode>
                <c:ptCount val="161"/>
                <c:pt idx="0">
                  <c:v>19</c:v>
                </c:pt>
                <c:pt idx="1">
                  <c:v>0</c:v>
                </c:pt>
                <c:pt idx="2">
                  <c:v>69</c:v>
                </c:pt>
                <c:pt idx="3">
                  <c:v>8</c:v>
                </c:pt>
                <c:pt idx="4">
                  <c:v>64</c:v>
                </c:pt>
                <c:pt idx="5">
                  <c:v>23</c:v>
                </c:pt>
                <c:pt idx="6">
                  <c:v>5</c:v>
                </c:pt>
                <c:pt idx="7">
                  <c:v>14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37</c:v>
                </c:pt>
                <c:pt idx="12">
                  <c:v>14</c:v>
                </c:pt>
                <c:pt idx="13">
                  <c:v>4</c:v>
                </c:pt>
                <c:pt idx="14">
                  <c:v>47</c:v>
                </c:pt>
                <c:pt idx="15">
                  <c:v>19</c:v>
                </c:pt>
                <c:pt idx="16">
                  <c:v>12</c:v>
                </c:pt>
                <c:pt idx="17">
                  <c:v>3</c:v>
                </c:pt>
                <c:pt idx="18">
                  <c:v>54</c:v>
                </c:pt>
                <c:pt idx="19">
                  <c:v>38</c:v>
                </c:pt>
                <c:pt idx="20">
                  <c:v>17</c:v>
                </c:pt>
                <c:pt idx="21">
                  <c:v>4</c:v>
                </c:pt>
                <c:pt idx="22">
                  <c:v>0</c:v>
                </c:pt>
                <c:pt idx="23">
                  <c:v>74</c:v>
                </c:pt>
                <c:pt idx="24">
                  <c:v>0</c:v>
                </c:pt>
                <c:pt idx="25">
                  <c:v>2</c:v>
                </c:pt>
                <c:pt idx="26">
                  <c:v>30</c:v>
                </c:pt>
                <c:pt idx="27">
                  <c:v>34</c:v>
                </c:pt>
                <c:pt idx="28">
                  <c:v>25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36</c:v>
                </c:pt>
                <c:pt idx="35">
                  <c:v>32</c:v>
                </c:pt>
                <c:pt idx="36">
                  <c:v>7</c:v>
                </c:pt>
                <c:pt idx="37">
                  <c:v>16</c:v>
                </c:pt>
                <c:pt idx="38">
                  <c:v>32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10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8</c:v>
                </c:pt>
                <c:pt idx="47">
                  <c:v>1</c:v>
                </c:pt>
                <c:pt idx="48">
                  <c:v>39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121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output_reg!$B$29:$B$189</c:f>
              <c:numCache>
                <c:formatCode>General</c:formatCode>
                <c:ptCount val="161"/>
                <c:pt idx="0">
                  <c:v>338.92460359966049</c:v>
                </c:pt>
                <c:pt idx="1">
                  <c:v>81.009632413215186</c:v>
                </c:pt>
                <c:pt idx="2">
                  <c:v>881.97788225978991</c:v>
                </c:pt>
                <c:pt idx="3">
                  <c:v>106.74149539118434</c:v>
                </c:pt>
                <c:pt idx="4">
                  <c:v>333.90608326911467</c:v>
                </c:pt>
                <c:pt idx="5">
                  <c:v>266.85972350215326</c:v>
                </c:pt>
                <c:pt idx="6">
                  <c:v>223.72494250724139</c:v>
                </c:pt>
                <c:pt idx="7">
                  <c:v>97.398987220646049</c:v>
                </c:pt>
                <c:pt idx="8">
                  <c:v>136.71735835237308</c:v>
                </c:pt>
                <c:pt idx="9">
                  <c:v>101.63428743541971</c:v>
                </c:pt>
                <c:pt idx="10">
                  <c:v>81.138136637435196</c:v>
                </c:pt>
                <c:pt idx="11">
                  <c:v>940.30391458085228</c:v>
                </c:pt>
                <c:pt idx="12">
                  <c:v>73.431623093229462</c:v>
                </c:pt>
                <c:pt idx="13">
                  <c:v>111.42039979535208</c:v>
                </c:pt>
                <c:pt idx="14">
                  <c:v>316.04630484386865</c:v>
                </c:pt>
                <c:pt idx="15">
                  <c:v>243.19602394739078</c:v>
                </c:pt>
                <c:pt idx="16">
                  <c:v>145.37696621746161</c:v>
                </c:pt>
                <c:pt idx="17">
                  <c:v>72.590366346971763</c:v>
                </c:pt>
                <c:pt idx="18">
                  <c:v>339.24976018674187</c:v>
                </c:pt>
                <c:pt idx="19">
                  <c:v>366.23862756195103</c:v>
                </c:pt>
                <c:pt idx="20">
                  <c:v>201.63483156760645</c:v>
                </c:pt>
                <c:pt idx="21">
                  <c:v>317.63886648841594</c:v>
                </c:pt>
                <c:pt idx="22">
                  <c:v>98.013719970188774</c:v>
                </c:pt>
                <c:pt idx="23">
                  <c:v>438.20546301706383</c:v>
                </c:pt>
                <c:pt idx="24">
                  <c:v>103.71892202581175</c:v>
                </c:pt>
                <c:pt idx="25">
                  <c:v>84.757338407321726</c:v>
                </c:pt>
                <c:pt idx="26">
                  <c:v>119.2411564395328</c:v>
                </c:pt>
                <c:pt idx="27">
                  <c:v>426.77584007823862</c:v>
                </c:pt>
                <c:pt idx="28">
                  <c:v>284.82128679704891</c:v>
                </c:pt>
                <c:pt idx="29">
                  <c:v>111.18779329335702</c:v>
                </c:pt>
                <c:pt idx="30">
                  <c:v>73.461485312289682</c:v>
                </c:pt>
                <c:pt idx="31">
                  <c:v>84.448402302314321</c:v>
                </c:pt>
                <c:pt idx="32">
                  <c:v>108.4451247170382</c:v>
                </c:pt>
                <c:pt idx="33">
                  <c:v>75.31838356559831</c:v>
                </c:pt>
                <c:pt idx="34">
                  <c:v>277.87918679308518</c:v>
                </c:pt>
                <c:pt idx="35">
                  <c:v>176.42799021185024</c:v>
                </c:pt>
                <c:pt idx="36">
                  <c:v>60.863867022167788</c:v>
                </c:pt>
                <c:pt idx="37">
                  <c:v>219.24940461867334</c:v>
                </c:pt>
                <c:pt idx="38">
                  <c:v>188.48164321008113</c:v>
                </c:pt>
                <c:pt idx="39">
                  <c:v>66.695464143986754</c:v>
                </c:pt>
                <c:pt idx="40">
                  <c:v>279.41049522336664</c:v>
                </c:pt>
                <c:pt idx="41">
                  <c:v>72.634514914629051</c:v>
                </c:pt>
                <c:pt idx="42">
                  <c:v>151.12549520873557</c:v>
                </c:pt>
                <c:pt idx="43">
                  <c:v>138.88745315417071</c:v>
                </c:pt>
                <c:pt idx="44">
                  <c:v>126.85176050078967</c:v>
                </c:pt>
                <c:pt idx="45">
                  <c:v>101.21864114426857</c:v>
                </c:pt>
                <c:pt idx="46">
                  <c:v>206.32457708320163</c:v>
                </c:pt>
                <c:pt idx="47">
                  <c:v>92.495123914449209</c:v>
                </c:pt>
                <c:pt idx="48">
                  <c:v>207.07086759794288</c:v>
                </c:pt>
                <c:pt idx="49">
                  <c:v>81.009632413215186</c:v>
                </c:pt>
                <c:pt idx="50">
                  <c:v>110.21002588305544</c:v>
                </c:pt>
                <c:pt idx="51">
                  <c:v>93.124615075837696</c:v>
                </c:pt>
                <c:pt idx="52">
                  <c:v>219.78457987647559</c:v>
                </c:pt>
                <c:pt idx="53">
                  <c:v>102.48717857338869</c:v>
                </c:pt>
                <c:pt idx="54">
                  <c:v>78.868610323432733</c:v>
                </c:pt>
                <c:pt idx="55">
                  <c:v>81.009632413215186</c:v>
                </c:pt>
                <c:pt idx="56">
                  <c:v>101.85899136618455</c:v>
                </c:pt>
                <c:pt idx="57">
                  <c:v>558.18125665974935</c:v>
                </c:pt>
                <c:pt idx="58">
                  <c:v>95.709189872783497</c:v>
                </c:pt>
                <c:pt idx="59">
                  <c:v>67.400104436523378</c:v>
                </c:pt>
                <c:pt idx="60">
                  <c:v>81.009632413215186</c:v>
                </c:pt>
                <c:pt idx="61">
                  <c:v>131.57599169217352</c:v>
                </c:pt>
                <c:pt idx="62">
                  <c:v>81.009632413215186</c:v>
                </c:pt>
                <c:pt idx="63">
                  <c:v>113.28396866579604</c:v>
                </c:pt>
                <c:pt idx="64">
                  <c:v>119.81991924038317</c:v>
                </c:pt>
                <c:pt idx="65">
                  <c:v>74.962143004294916</c:v>
                </c:pt>
                <c:pt idx="66">
                  <c:v>178.02319481883029</c:v>
                </c:pt>
                <c:pt idx="67">
                  <c:v>97.803030988590137</c:v>
                </c:pt>
                <c:pt idx="68">
                  <c:v>91.636182139704346</c:v>
                </c:pt>
                <c:pt idx="69">
                  <c:v>81.009632413215186</c:v>
                </c:pt>
                <c:pt idx="70">
                  <c:v>81.009632413215186</c:v>
                </c:pt>
                <c:pt idx="71">
                  <c:v>92.713715467278078</c:v>
                </c:pt>
                <c:pt idx="72">
                  <c:v>106.69821602083216</c:v>
                </c:pt>
                <c:pt idx="73">
                  <c:v>78.915853038568656</c:v>
                </c:pt>
                <c:pt idx="74">
                  <c:v>81.009632413215186</c:v>
                </c:pt>
                <c:pt idx="75">
                  <c:v>101.94334702274726</c:v>
                </c:pt>
                <c:pt idx="76">
                  <c:v>110.2953047879127</c:v>
                </c:pt>
                <c:pt idx="77">
                  <c:v>73.285800114093831</c:v>
                </c:pt>
                <c:pt idx="78">
                  <c:v>25.098025767775354</c:v>
                </c:pt>
                <c:pt idx="79">
                  <c:v>85.664888592546916</c:v>
                </c:pt>
                <c:pt idx="80">
                  <c:v>102.29168501282042</c:v>
                </c:pt>
                <c:pt idx="81">
                  <c:v>83.056169072725794</c:v>
                </c:pt>
                <c:pt idx="82">
                  <c:v>69.599228301969234</c:v>
                </c:pt>
                <c:pt idx="83">
                  <c:v>130.99985562385689</c:v>
                </c:pt>
                <c:pt idx="84">
                  <c:v>106.68999448487222</c:v>
                </c:pt>
                <c:pt idx="85">
                  <c:v>81.009632413215186</c:v>
                </c:pt>
                <c:pt idx="86">
                  <c:v>103.22102923612189</c:v>
                </c:pt>
                <c:pt idx="87">
                  <c:v>81.138136637435196</c:v>
                </c:pt>
                <c:pt idx="88">
                  <c:v>104.36236639520634</c:v>
                </c:pt>
                <c:pt idx="89">
                  <c:v>116.69020893861159</c:v>
                </c:pt>
                <c:pt idx="90">
                  <c:v>81.71117855827319</c:v>
                </c:pt>
                <c:pt idx="91">
                  <c:v>94.159303789938477</c:v>
                </c:pt>
                <c:pt idx="92">
                  <c:v>89.699860135904757</c:v>
                </c:pt>
                <c:pt idx="93">
                  <c:v>82.588471642687125</c:v>
                </c:pt>
                <c:pt idx="94">
                  <c:v>83.571109217900386</c:v>
                </c:pt>
                <c:pt idx="95">
                  <c:v>81.243481128234521</c:v>
                </c:pt>
                <c:pt idx="96">
                  <c:v>81.009632413215186</c:v>
                </c:pt>
                <c:pt idx="97">
                  <c:v>881.50943984613843</c:v>
                </c:pt>
                <c:pt idx="98">
                  <c:v>81.009632413215186</c:v>
                </c:pt>
                <c:pt idx="99">
                  <c:v>76.822073663922126</c:v>
                </c:pt>
                <c:pt idx="100">
                  <c:v>83.337260502881051</c:v>
                </c:pt>
                <c:pt idx="101">
                  <c:v>274.9627464377279</c:v>
                </c:pt>
                <c:pt idx="102">
                  <c:v>81.009632413215186</c:v>
                </c:pt>
                <c:pt idx="103">
                  <c:v>93.314315223199756</c:v>
                </c:pt>
                <c:pt idx="104">
                  <c:v>90.563138271152496</c:v>
                </c:pt>
                <c:pt idx="105">
                  <c:v>88.235510181486632</c:v>
                </c:pt>
                <c:pt idx="106">
                  <c:v>103.48507331079242</c:v>
                </c:pt>
                <c:pt idx="107">
                  <c:v>81.009632413215186</c:v>
                </c:pt>
                <c:pt idx="108">
                  <c:v>79.149701753587991</c:v>
                </c:pt>
                <c:pt idx="109">
                  <c:v>81.009632413215186</c:v>
                </c:pt>
                <c:pt idx="110">
                  <c:v>81.009632413215186</c:v>
                </c:pt>
                <c:pt idx="111">
                  <c:v>114.87669936211405</c:v>
                </c:pt>
                <c:pt idx="112">
                  <c:v>81.500489576674553</c:v>
                </c:pt>
                <c:pt idx="113">
                  <c:v>77.933215463355396</c:v>
                </c:pt>
                <c:pt idx="114">
                  <c:v>84.448402302314321</c:v>
                </c:pt>
                <c:pt idx="115">
                  <c:v>81.009632413215186</c:v>
                </c:pt>
                <c:pt idx="116">
                  <c:v>81.009632413215186</c:v>
                </c:pt>
                <c:pt idx="117">
                  <c:v>76.368329441889557</c:v>
                </c:pt>
                <c:pt idx="118">
                  <c:v>89.10365848164605</c:v>
                </c:pt>
                <c:pt idx="119">
                  <c:v>62.850192747990974</c:v>
                </c:pt>
                <c:pt idx="120">
                  <c:v>81.009632413215186</c:v>
                </c:pt>
                <c:pt idx="121">
                  <c:v>81.009632413215186</c:v>
                </c:pt>
                <c:pt idx="122">
                  <c:v>81.009632413215186</c:v>
                </c:pt>
                <c:pt idx="123">
                  <c:v>81.009632413215186</c:v>
                </c:pt>
                <c:pt idx="124">
                  <c:v>81.009632413215186</c:v>
                </c:pt>
                <c:pt idx="125">
                  <c:v>61.238064011389213</c:v>
                </c:pt>
                <c:pt idx="126">
                  <c:v>84.038806647939055</c:v>
                </c:pt>
                <c:pt idx="127">
                  <c:v>76.0732848037282</c:v>
                </c:pt>
                <c:pt idx="128">
                  <c:v>84.34305781151501</c:v>
                </c:pt>
                <c:pt idx="129">
                  <c:v>88.235510181486632</c:v>
                </c:pt>
                <c:pt idx="130">
                  <c:v>85.664888592546916</c:v>
                </c:pt>
                <c:pt idx="131">
                  <c:v>81.009632413215186</c:v>
                </c:pt>
                <c:pt idx="132">
                  <c:v>81.009632413215186</c:v>
                </c:pt>
                <c:pt idx="133">
                  <c:v>81.009632413215186</c:v>
                </c:pt>
                <c:pt idx="134">
                  <c:v>140.57100139917043</c:v>
                </c:pt>
                <c:pt idx="135">
                  <c:v>94.642258382167611</c:v>
                </c:pt>
                <c:pt idx="136">
                  <c:v>82.24927843686848</c:v>
                </c:pt>
                <c:pt idx="137">
                  <c:v>87.252872606273371</c:v>
                </c:pt>
                <c:pt idx="138">
                  <c:v>82.120774212648456</c:v>
                </c:pt>
                <c:pt idx="139">
                  <c:v>81.009632413215186</c:v>
                </c:pt>
                <c:pt idx="140">
                  <c:v>81.009632413215186</c:v>
                </c:pt>
                <c:pt idx="141">
                  <c:v>84.509598225456358</c:v>
                </c:pt>
                <c:pt idx="142">
                  <c:v>84.682251017333655</c:v>
                </c:pt>
                <c:pt idx="143">
                  <c:v>85.559544101747591</c:v>
                </c:pt>
                <c:pt idx="144">
                  <c:v>72.976802267926345</c:v>
                </c:pt>
                <c:pt idx="145">
                  <c:v>83.337260502881051</c:v>
                </c:pt>
                <c:pt idx="146">
                  <c:v>82.120774212648456</c:v>
                </c:pt>
                <c:pt idx="147">
                  <c:v>81.009632413215186</c:v>
                </c:pt>
                <c:pt idx="148">
                  <c:v>81.009632413215186</c:v>
                </c:pt>
                <c:pt idx="149">
                  <c:v>81.009632413215186</c:v>
                </c:pt>
                <c:pt idx="150">
                  <c:v>81.009632413215186</c:v>
                </c:pt>
                <c:pt idx="151">
                  <c:v>81.009632413215186</c:v>
                </c:pt>
                <c:pt idx="152">
                  <c:v>81.009632413215186</c:v>
                </c:pt>
                <c:pt idx="153">
                  <c:v>81.009632413215186</c:v>
                </c:pt>
                <c:pt idx="154">
                  <c:v>81.009632413215186</c:v>
                </c:pt>
                <c:pt idx="155">
                  <c:v>81.009632413215186</c:v>
                </c:pt>
                <c:pt idx="156">
                  <c:v>81.009632413215186</c:v>
                </c:pt>
                <c:pt idx="157">
                  <c:v>81.009632413215186</c:v>
                </c:pt>
                <c:pt idx="158">
                  <c:v>81.009632413215186</c:v>
                </c:pt>
                <c:pt idx="159">
                  <c:v>81.009632413215186</c:v>
                </c:pt>
                <c:pt idx="160">
                  <c:v>81.009632413215186</c:v>
                </c:pt>
              </c:numCache>
            </c:numRef>
          </c:yVal>
        </c:ser>
        <c:axId val="240654208"/>
        <c:axId val="240656384"/>
      </c:scatterChart>
      <c:valAx>
        <c:axId val="24065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v1</a:t>
                </a:r>
              </a:p>
            </c:rich>
          </c:tx>
        </c:title>
        <c:numFmt formatCode="General" sourceLinked="1"/>
        <c:tickLblPos val="nextTo"/>
        <c:crossAx val="240656384"/>
        <c:crosses val="autoZero"/>
        <c:crossBetween val="midCat"/>
      </c:valAx>
      <c:valAx>
        <c:axId val="240656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654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v2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reg!$C$2:$C$162</c:f>
              <c:numCache>
                <c:formatCode>General</c:formatCode>
                <c:ptCount val="161"/>
                <c:pt idx="0">
                  <c:v>14</c:v>
                </c:pt>
                <c:pt idx="1">
                  <c:v>0</c:v>
                </c:pt>
                <c:pt idx="2">
                  <c:v>37</c:v>
                </c:pt>
                <c:pt idx="3">
                  <c:v>7</c:v>
                </c:pt>
                <c:pt idx="4">
                  <c:v>34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17</c:v>
                </c:pt>
                <c:pt idx="12">
                  <c:v>4</c:v>
                </c:pt>
                <c:pt idx="13">
                  <c:v>1</c:v>
                </c:pt>
                <c:pt idx="14">
                  <c:v>14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21</c:v>
                </c:pt>
                <c:pt idx="19">
                  <c:v>27</c:v>
                </c:pt>
                <c:pt idx="20">
                  <c:v>10</c:v>
                </c:pt>
                <c:pt idx="21">
                  <c:v>6</c:v>
                </c:pt>
                <c:pt idx="22">
                  <c:v>1</c:v>
                </c:pt>
                <c:pt idx="23">
                  <c:v>57</c:v>
                </c:pt>
                <c:pt idx="24">
                  <c:v>1</c:v>
                </c:pt>
                <c:pt idx="25">
                  <c:v>1</c:v>
                </c:pt>
                <c:pt idx="26">
                  <c:v>14</c:v>
                </c:pt>
                <c:pt idx="27">
                  <c:v>31</c:v>
                </c:pt>
                <c:pt idx="28">
                  <c:v>13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19</c:v>
                </c:pt>
                <c:pt idx="35">
                  <c:v>13</c:v>
                </c:pt>
                <c:pt idx="36">
                  <c:v>1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7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reg!$A$2:$A$162</c:f>
              <c:numCache>
                <c:formatCode>General</c:formatCode>
                <c:ptCount val="161"/>
                <c:pt idx="0">
                  <c:v>3302</c:v>
                </c:pt>
                <c:pt idx="1">
                  <c:v>2260</c:v>
                </c:pt>
                <c:pt idx="2">
                  <c:v>1993</c:v>
                </c:pt>
                <c:pt idx="3">
                  <c:v>1708</c:v>
                </c:pt>
                <c:pt idx="4">
                  <c:v>806</c:v>
                </c:pt>
                <c:pt idx="5">
                  <c:v>736</c:v>
                </c:pt>
                <c:pt idx="6">
                  <c:v>638</c:v>
                </c:pt>
                <c:pt idx="7">
                  <c:v>632</c:v>
                </c:pt>
                <c:pt idx="8">
                  <c:v>554</c:v>
                </c:pt>
                <c:pt idx="9">
                  <c:v>493</c:v>
                </c:pt>
                <c:pt idx="10">
                  <c:v>391</c:v>
                </c:pt>
                <c:pt idx="11">
                  <c:v>355</c:v>
                </c:pt>
                <c:pt idx="12">
                  <c:v>331</c:v>
                </c:pt>
                <c:pt idx="13">
                  <c:v>315</c:v>
                </c:pt>
                <c:pt idx="14">
                  <c:v>292</c:v>
                </c:pt>
                <c:pt idx="15">
                  <c:v>287</c:v>
                </c:pt>
                <c:pt idx="16">
                  <c:v>266</c:v>
                </c:pt>
                <c:pt idx="17">
                  <c:v>253</c:v>
                </c:pt>
                <c:pt idx="18">
                  <c:v>239</c:v>
                </c:pt>
                <c:pt idx="19">
                  <c:v>238</c:v>
                </c:pt>
                <c:pt idx="20">
                  <c:v>230</c:v>
                </c:pt>
                <c:pt idx="21">
                  <c:v>217</c:v>
                </c:pt>
                <c:pt idx="22">
                  <c:v>206</c:v>
                </c:pt>
                <c:pt idx="23">
                  <c:v>197</c:v>
                </c:pt>
                <c:pt idx="24">
                  <c:v>189</c:v>
                </c:pt>
                <c:pt idx="25">
                  <c:v>179</c:v>
                </c:pt>
                <c:pt idx="26">
                  <c:v>173</c:v>
                </c:pt>
                <c:pt idx="27">
                  <c:v>165</c:v>
                </c:pt>
                <c:pt idx="28">
                  <c:v>159</c:v>
                </c:pt>
                <c:pt idx="29">
                  <c:v>152</c:v>
                </c:pt>
                <c:pt idx="30">
                  <c:v>148</c:v>
                </c:pt>
                <c:pt idx="31">
                  <c:v>145</c:v>
                </c:pt>
                <c:pt idx="32">
                  <c:v>144</c:v>
                </c:pt>
                <c:pt idx="33">
                  <c:v>144</c:v>
                </c:pt>
                <c:pt idx="34">
                  <c:v>137</c:v>
                </c:pt>
                <c:pt idx="35">
                  <c:v>129</c:v>
                </c:pt>
                <c:pt idx="36">
                  <c:v>121</c:v>
                </c:pt>
                <c:pt idx="37">
                  <c:v>120</c:v>
                </c:pt>
                <c:pt idx="38">
                  <c:v>117</c:v>
                </c:pt>
                <c:pt idx="39">
                  <c:v>111</c:v>
                </c:pt>
                <c:pt idx="40">
                  <c:v>105</c:v>
                </c:pt>
                <c:pt idx="41">
                  <c:v>98</c:v>
                </c:pt>
                <c:pt idx="42">
                  <c:v>94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69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54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reg!$C$2:$C$162</c:f>
              <c:numCache>
                <c:formatCode>General</c:formatCode>
                <c:ptCount val="161"/>
                <c:pt idx="0">
                  <c:v>14</c:v>
                </c:pt>
                <c:pt idx="1">
                  <c:v>0</c:v>
                </c:pt>
                <c:pt idx="2">
                  <c:v>37</c:v>
                </c:pt>
                <c:pt idx="3">
                  <c:v>7</c:v>
                </c:pt>
                <c:pt idx="4">
                  <c:v>34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17</c:v>
                </c:pt>
                <c:pt idx="12">
                  <c:v>4</c:v>
                </c:pt>
                <c:pt idx="13">
                  <c:v>1</c:v>
                </c:pt>
                <c:pt idx="14">
                  <c:v>14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21</c:v>
                </c:pt>
                <c:pt idx="19">
                  <c:v>27</c:v>
                </c:pt>
                <c:pt idx="20">
                  <c:v>10</c:v>
                </c:pt>
                <c:pt idx="21">
                  <c:v>6</c:v>
                </c:pt>
                <c:pt idx="22">
                  <c:v>1</c:v>
                </c:pt>
                <c:pt idx="23">
                  <c:v>57</c:v>
                </c:pt>
                <c:pt idx="24">
                  <c:v>1</c:v>
                </c:pt>
                <c:pt idx="25">
                  <c:v>1</c:v>
                </c:pt>
                <c:pt idx="26">
                  <c:v>14</c:v>
                </c:pt>
                <c:pt idx="27">
                  <c:v>31</c:v>
                </c:pt>
                <c:pt idx="28">
                  <c:v>13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19</c:v>
                </c:pt>
                <c:pt idx="35">
                  <c:v>13</c:v>
                </c:pt>
                <c:pt idx="36">
                  <c:v>1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9</c:v>
                </c:pt>
                <c:pt idx="41">
                  <c:v>0</c:v>
                </c:pt>
                <c:pt idx="42">
                  <c:v>7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75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output_reg!$B$29:$B$189</c:f>
              <c:numCache>
                <c:formatCode>General</c:formatCode>
                <c:ptCount val="161"/>
                <c:pt idx="0">
                  <c:v>338.92460359966049</c:v>
                </c:pt>
                <c:pt idx="1">
                  <c:v>81.009632413215186</c:v>
                </c:pt>
                <c:pt idx="2">
                  <c:v>881.97788225978991</c:v>
                </c:pt>
                <c:pt idx="3">
                  <c:v>106.74149539118434</c:v>
                </c:pt>
                <c:pt idx="4">
                  <c:v>333.90608326911467</c:v>
                </c:pt>
                <c:pt idx="5">
                  <c:v>266.85972350215326</c:v>
                </c:pt>
                <c:pt idx="6">
                  <c:v>223.72494250724139</c:v>
                </c:pt>
                <c:pt idx="7">
                  <c:v>97.398987220646049</c:v>
                </c:pt>
                <c:pt idx="8">
                  <c:v>136.71735835237308</c:v>
                </c:pt>
                <c:pt idx="9">
                  <c:v>101.63428743541971</c:v>
                </c:pt>
                <c:pt idx="10">
                  <c:v>81.138136637435196</c:v>
                </c:pt>
                <c:pt idx="11">
                  <c:v>940.30391458085228</c:v>
                </c:pt>
                <c:pt idx="12">
                  <c:v>73.431623093229462</c:v>
                </c:pt>
                <c:pt idx="13">
                  <c:v>111.42039979535208</c:v>
                </c:pt>
                <c:pt idx="14">
                  <c:v>316.04630484386865</c:v>
                </c:pt>
                <c:pt idx="15">
                  <c:v>243.19602394739078</c:v>
                </c:pt>
                <c:pt idx="16">
                  <c:v>145.37696621746161</c:v>
                </c:pt>
                <c:pt idx="17">
                  <c:v>72.590366346971763</c:v>
                </c:pt>
                <c:pt idx="18">
                  <c:v>339.24976018674187</c:v>
                </c:pt>
                <c:pt idx="19">
                  <c:v>366.23862756195103</c:v>
                </c:pt>
                <c:pt idx="20">
                  <c:v>201.63483156760645</c:v>
                </c:pt>
                <c:pt idx="21">
                  <c:v>317.63886648841594</c:v>
                </c:pt>
                <c:pt idx="22">
                  <c:v>98.013719970188774</c:v>
                </c:pt>
                <c:pt idx="23">
                  <c:v>438.20546301706383</c:v>
                </c:pt>
                <c:pt idx="24">
                  <c:v>103.71892202581175</c:v>
                </c:pt>
                <c:pt idx="25">
                  <c:v>84.757338407321726</c:v>
                </c:pt>
                <c:pt idx="26">
                  <c:v>119.2411564395328</c:v>
                </c:pt>
                <c:pt idx="27">
                  <c:v>426.77584007823862</c:v>
                </c:pt>
                <c:pt idx="28">
                  <c:v>284.82128679704891</c:v>
                </c:pt>
                <c:pt idx="29">
                  <c:v>111.18779329335702</c:v>
                </c:pt>
                <c:pt idx="30">
                  <c:v>73.461485312289682</c:v>
                </c:pt>
                <c:pt idx="31">
                  <c:v>84.448402302314321</c:v>
                </c:pt>
                <c:pt idx="32">
                  <c:v>108.4451247170382</c:v>
                </c:pt>
                <c:pt idx="33">
                  <c:v>75.31838356559831</c:v>
                </c:pt>
                <c:pt idx="34">
                  <c:v>277.87918679308518</c:v>
                </c:pt>
                <c:pt idx="35">
                  <c:v>176.42799021185024</c:v>
                </c:pt>
                <c:pt idx="36">
                  <c:v>60.863867022167788</c:v>
                </c:pt>
                <c:pt idx="37">
                  <c:v>219.24940461867334</c:v>
                </c:pt>
                <c:pt idx="38">
                  <c:v>188.48164321008113</c:v>
                </c:pt>
                <c:pt idx="39">
                  <c:v>66.695464143986754</c:v>
                </c:pt>
                <c:pt idx="40">
                  <c:v>279.41049522336664</c:v>
                </c:pt>
                <c:pt idx="41">
                  <c:v>72.634514914629051</c:v>
                </c:pt>
                <c:pt idx="42">
                  <c:v>151.12549520873557</c:v>
                </c:pt>
                <c:pt idx="43">
                  <c:v>138.88745315417071</c:v>
                </c:pt>
                <c:pt idx="44">
                  <c:v>126.85176050078967</c:v>
                </c:pt>
                <c:pt idx="45">
                  <c:v>101.21864114426857</c:v>
                </c:pt>
                <c:pt idx="46">
                  <c:v>206.32457708320163</c:v>
                </c:pt>
                <c:pt idx="47">
                  <c:v>92.495123914449209</c:v>
                </c:pt>
                <c:pt idx="48">
                  <c:v>207.07086759794288</c:v>
                </c:pt>
                <c:pt idx="49">
                  <c:v>81.009632413215186</c:v>
                </c:pt>
                <c:pt idx="50">
                  <c:v>110.21002588305544</c:v>
                </c:pt>
                <c:pt idx="51">
                  <c:v>93.124615075837696</c:v>
                </c:pt>
                <c:pt idx="52">
                  <c:v>219.78457987647559</c:v>
                </c:pt>
                <c:pt idx="53">
                  <c:v>102.48717857338869</c:v>
                </c:pt>
                <c:pt idx="54">
                  <c:v>78.868610323432733</c:v>
                </c:pt>
                <c:pt idx="55">
                  <c:v>81.009632413215186</c:v>
                </c:pt>
                <c:pt idx="56">
                  <c:v>101.85899136618455</c:v>
                </c:pt>
                <c:pt idx="57">
                  <c:v>558.18125665974935</c:v>
                </c:pt>
                <c:pt idx="58">
                  <c:v>95.709189872783497</c:v>
                </c:pt>
                <c:pt idx="59">
                  <c:v>67.400104436523378</c:v>
                </c:pt>
                <c:pt idx="60">
                  <c:v>81.009632413215186</c:v>
                </c:pt>
                <c:pt idx="61">
                  <c:v>131.57599169217352</c:v>
                </c:pt>
                <c:pt idx="62">
                  <c:v>81.009632413215186</c:v>
                </c:pt>
                <c:pt idx="63">
                  <c:v>113.28396866579604</c:v>
                </c:pt>
                <c:pt idx="64">
                  <c:v>119.81991924038317</c:v>
                </c:pt>
                <c:pt idx="65">
                  <c:v>74.962143004294916</c:v>
                </c:pt>
                <c:pt idx="66">
                  <c:v>178.02319481883029</c:v>
                </c:pt>
                <c:pt idx="67">
                  <c:v>97.803030988590137</c:v>
                </c:pt>
                <c:pt idx="68">
                  <c:v>91.636182139704346</c:v>
                </c:pt>
                <c:pt idx="69">
                  <c:v>81.009632413215186</c:v>
                </c:pt>
                <c:pt idx="70">
                  <c:v>81.009632413215186</c:v>
                </c:pt>
                <c:pt idx="71">
                  <c:v>92.713715467278078</c:v>
                </c:pt>
                <c:pt idx="72">
                  <c:v>106.69821602083216</c:v>
                </c:pt>
                <c:pt idx="73">
                  <c:v>78.915853038568656</c:v>
                </c:pt>
                <c:pt idx="74">
                  <c:v>81.009632413215186</c:v>
                </c:pt>
                <c:pt idx="75">
                  <c:v>101.94334702274726</c:v>
                </c:pt>
                <c:pt idx="76">
                  <c:v>110.2953047879127</c:v>
                </c:pt>
                <c:pt idx="77">
                  <c:v>73.285800114093831</c:v>
                </c:pt>
                <c:pt idx="78">
                  <c:v>25.098025767775354</c:v>
                </c:pt>
                <c:pt idx="79">
                  <c:v>85.664888592546916</c:v>
                </c:pt>
                <c:pt idx="80">
                  <c:v>102.29168501282042</c:v>
                </c:pt>
                <c:pt idx="81">
                  <c:v>83.056169072725794</c:v>
                </c:pt>
                <c:pt idx="82">
                  <c:v>69.599228301969234</c:v>
                </c:pt>
                <c:pt idx="83">
                  <c:v>130.99985562385689</c:v>
                </c:pt>
                <c:pt idx="84">
                  <c:v>106.68999448487222</c:v>
                </c:pt>
                <c:pt idx="85">
                  <c:v>81.009632413215186</c:v>
                </c:pt>
                <c:pt idx="86">
                  <c:v>103.22102923612189</c:v>
                </c:pt>
                <c:pt idx="87">
                  <c:v>81.138136637435196</c:v>
                </c:pt>
                <c:pt idx="88">
                  <c:v>104.36236639520634</c:v>
                </c:pt>
                <c:pt idx="89">
                  <c:v>116.69020893861159</c:v>
                </c:pt>
                <c:pt idx="90">
                  <c:v>81.71117855827319</c:v>
                </c:pt>
                <c:pt idx="91">
                  <c:v>94.159303789938477</c:v>
                </c:pt>
                <c:pt idx="92">
                  <c:v>89.699860135904757</c:v>
                </c:pt>
                <c:pt idx="93">
                  <c:v>82.588471642687125</c:v>
                </c:pt>
                <c:pt idx="94">
                  <c:v>83.571109217900386</c:v>
                </c:pt>
                <c:pt idx="95">
                  <c:v>81.243481128234521</c:v>
                </c:pt>
                <c:pt idx="96">
                  <c:v>81.009632413215186</c:v>
                </c:pt>
                <c:pt idx="97">
                  <c:v>881.50943984613843</c:v>
                </c:pt>
                <c:pt idx="98">
                  <c:v>81.009632413215186</c:v>
                </c:pt>
                <c:pt idx="99">
                  <c:v>76.822073663922126</c:v>
                </c:pt>
                <c:pt idx="100">
                  <c:v>83.337260502881051</c:v>
                </c:pt>
                <c:pt idx="101">
                  <c:v>274.9627464377279</c:v>
                </c:pt>
                <c:pt idx="102">
                  <c:v>81.009632413215186</c:v>
                </c:pt>
                <c:pt idx="103">
                  <c:v>93.314315223199756</c:v>
                </c:pt>
                <c:pt idx="104">
                  <c:v>90.563138271152496</c:v>
                </c:pt>
                <c:pt idx="105">
                  <c:v>88.235510181486632</c:v>
                </c:pt>
                <c:pt idx="106">
                  <c:v>103.48507331079242</c:v>
                </c:pt>
                <c:pt idx="107">
                  <c:v>81.009632413215186</c:v>
                </c:pt>
                <c:pt idx="108">
                  <c:v>79.149701753587991</c:v>
                </c:pt>
                <c:pt idx="109">
                  <c:v>81.009632413215186</c:v>
                </c:pt>
                <c:pt idx="110">
                  <c:v>81.009632413215186</c:v>
                </c:pt>
                <c:pt idx="111">
                  <c:v>114.87669936211405</c:v>
                </c:pt>
                <c:pt idx="112">
                  <c:v>81.500489576674553</c:v>
                </c:pt>
                <c:pt idx="113">
                  <c:v>77.933215463355396</c:v>
                </c:pt>
                <c:pt idx="114">
                  <c:v>84.448402302314321</c:v>
                </c:pt>
                <c:pt idx="115">
                  <c:v>81.009632413215186</c:v>
                </c:pt>
                <c:pt idx="116">
                  <c:v>81.009632413215186</c:v>
                </c:pt>
                <c:pt idx="117">
                  <c:v>76.368329441889557</c:v>
                </c:pt>
                <c:pt idx="118">
                  <c:v>89.10365848164605</c:v>
                </c:pt>
                <c:pt idx="119">
                  <c:v>62.850192747990974</c:v>
                </c:pt>
                <c:pt idx="120">
                  <c:v>81.009632413215186</c:v>
                </c:pt>
                <c:pt idx="121">
                  <c:v>81.009632413215186</c:v>
                </c:pt>
                <c:pt idx="122">
                  <c:v>81.009632413215186</c:v>
                </c:pt>
                <c:pt idx="123">
                  <c:v>81.009632413215186</c:v>
                </c:pt>
                <c:pt idx="124">
                  <c:v>81.009632413215186</c:v>
                </c:pt>
                <c:pt idx="125">
                  <c:v>61.238064011389213</c:v>
                </c:pt>
                <c:pt idx="126">
                  <c:v>84.038806647939055</c:v>
                </c:pt>
                <c:pt idx="127">
                  <c:v>76.0732848037282</c:v>
                </c:pt>
                <c:pt idx="128">
                  <c:v>84.34305781151501</c:v>
                </c:pt>
                <c:pt idx="129">
                  <c:v>88.235510181486632</c:v>
                </c:pt>
                <c:pt idx="130">
                  <c:v>85.664888592546916</c:v>
                </c:pt>
                <c:pt idx="131">
                  <c:v>81.009632413215186</c:v>
                </c:pt>
                <c:pt idx="132">
                  <c:v>81.009632413215186</c:v>
                </c:pt>
                <c:pt idx="133">
                  <c:v>81.009632413215186</c:v>
                </c:pt>
                <c:pt idx="134">
                  <c:v>140.57100139917043</c:v>
                </c:pt>
                <c:pt idx="135">
                  <c:v>94.642258382167611</c:v>
                </c:pt>
                <c:pt idx="136">
                  <c:v>82.24927843686848</c:v>
                </c:pt>
                <c:pt idx="137">
                  <c:v>87.252872606273371</c:v>
                </c:pt>
                <c:pt idx="138">
                  <c:v>82.120774212648456</c:v>
                </c:pt>
                <c:pt idx="139">
                  <c:v>81.009632413215186</c:v>
                </c:pt>
                <c:pt idx="140">
                  <c:v>81.009632413215186</c:v>
                </c:pt>
                <c:pt idx="141">
                  <c:v>84.509598225456358</c:v>
                </c:pt>
                <c:pt idx="142">
                  <c:v>84.682251017333655</c:v>
                </c:pt>
                <c:pt idx="143">
                  <c:v>85.559544101747591</c:v>
                </c:pt>
                <c:pt idx="144">
                  <c:v>72.976802267926345</c:v>
                </c:pt>
                <c:pt idx="145">
                  <c:v>83.337260502881051</c:v>
                </c:pt>
                <c:pt idx="146">
                  <c:v>82.120774212648456</c:v>
                </c:pt>
                <c:pt idx="147">
                  <c:v>81.009632413215186</c:v>
                </c:pt>
                <c:pt idx="148">
                  <c:v>81.009632413215186</c:v>
                </c:pt>
                <c:pt idx="149">
                  <c:v>81.009632413215186</c:v>
                </c:pt>
                <c:pt idx="150">
                  <c:v>81.009632413215186</c:v>
                </c:pt>
                <c:pt idx="151">
                  <c:v>81.009632413215186</c:v>
                </c:pt>
                <c:pt idx="152">
                  <c:v>81.009632413215186</c:v>
                </c:pt>
                <c:pt idx="153">
                  <c:v>81.009632413215186</c:v>
                </c:pt>
                <c:pt idx="154">
                  <c:v>81.009632413215186</c:v>
                </c:pt>
                <c:pt idx="155">
                  <c:v>81.009632413215186</c:v>
                </c:pt>
                <c:pt idx="156">
                  <c:v>81.009632413215186</c:v>
                </c:pt>
                <c:pt idx="157">
                  <c:v>81.009632413215186</c:v>
                </c:pt>
                <c:pt idx="158">
                  <c:v>81.009632413215186</c:v>
                </c:pt>
                <c:pt idx="159">
                  <c:v>81.009632413215186</c:v>
                </c:pt>
                <c:pt idx="160">
                  <c:v>81.009632413215186</c:v>
                </c:pt>
              </c:numCache>
            </c:numRef>
          </c:yVal>
        </c:ser>
        <c:axId val="240698112"/>
        <c:axId val="240700032"/>
      </c:scatterChart>
      <c:valAx>
        <c:axId val="24069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v2</a:t>
                </a:r>
              </a:p>
            </c:rich>
          </c:tx>
        </c:title>
        <c:numFmt formatCode="General" sourceLinked="1"/>
        <c:tickLblPos val="nextTo"/>
        <c:crossAx val="240700032"/>
        <c:crosses val="autoZero"/>
        <c:crossBetween val="midCat"/>
      </c:valAx>
      <c:valAx>
        <c:axId val="240700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698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v3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reg!$D$2:$D$162</c:f>
              <c:numCache>
                <c:formatCode>General</c:formatCode>
                <c:ptCount val="161"/>
                <c:pt idx="0">
                  <c:v>23</c:v>
                </c:pt>
                <c:pt idx="1">
                  <c:v>0</c:v>
                </c:pt>
                <c:pt idx="2">
                  <c:v>73</c:v>
                </c:pt>
                <c:pt idx="3">
                  <c:v>19</c:v>
                </c:pt>
                <c:pt idx="4">
                  <c:v>52</c:v>
                </c:pt>
                <c:pt idx="5">
                  <c:v>22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60</c:v>
                </c:pt>
                <c:pt idx="12">
                  <c:v>13</c:v>
                </c:pt>
                <c:pt idx="13">
                  <c:v>2</c:v>
                </c:pt>
                <c:pt idx="14">
                  <c:v>33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14</c:v>
                </c:pt>
                <c:pt idx="19">
                  <c:v>42</c:v>
                </c:pt>
                <c:pt idx="20">
                  <c:v>7</c:v>
                </c:pt>
                <c:pt idx="21">
                  <c:v>12</c:v>
                </c:pt>
                <c:pt idx="22">
                  <c:v>1</c:v>
                </c:pt>
                <c:pt idx="23">
                  <c:v>98</c:v>
                </c:pt>
                <c:pt idx="24">
                  <c:v>0</c:v>
                </c:pt>
                <c:pt idx="25">
                  <c:v>4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7</c:v>
                </c:pt>
                <c:pt idx="33">
                  <c:v>2</c:v>
                </c:pt>
                <c:pt idx="34">
                  <c:v>23</c:v>
                </c:pt>
                <c:pt idx="35">
                  <c:v>22</c:v>
                </c:pt>
                <c:pt idx="36">
                  <c:v>5</c:v>
                </c:pt>
                <c:pt idx="37">
                  <c:v>23</c:v>
                </c:pt>
                <c:pt idx="38">
                  <c:v>16</c:v>
                </c:pt>
                <c:pt idx="39">
                  <c:v>1</c:v>
                </c:pt>
                <c:pt idx="40">
                  <c:v>17</c:v>
                </c:pt>
                <c:pt idx="41">
                  <c:v>0</c:v>
                </c:pt>
                <c:pt idx="42">
                  <c:v>9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133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10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reg!$A$2:$A$162</c:f>
              <c:numCache>
                <c:formatCode>General</c:formatCode>
                <c:ptCount val="161"/>
                <c:pt idx="0">
                  <c:v>3302</c:v>
                </c:pt>
                <c:pt idx="1">
                  <c:v>2260</c:v>
                </c:pt>
                <c:pt idx="2">
                  <c:v>1993</c:v>
                </c:pt>
                <c:pt idx="3">
                  <c:v>1708</c:v>
                </c:pt>
                <c:pt idx="4">
                  <c:v>806</c:v>
                </c:pt>
                <c:pt idx="5">
                  <c:v>736</c:v>
                </c:pt>
                <c:pt idx="6">
                  <c:v>638</c:v>
                </c:pt>
                <c:pt idx="7">
                  <c:v>632</c:v>
                </c:pt>
                <c:pt idx="8">
                  <c:v>554</c:v>
                </c:pt>
                <c:pt idx="9">
                  <c:v>493</c:v>
                </c:pt>
                <c:pt idx="10">
                  <c:v>391</c:v>
                </c:pt>
                <c:pt idx="11">
                  <c:v>355</c:v>
                </c:pt>
                <c:pt idx="12">
                  <c:v>331</c:v>
                </c:pt>
                <c:pt idx="13">
                  <c:v>315</c:v>
                </c:pt>
                <c:pt idx="14">
                  <c:v>292</c:v>
                </c:pt>
                <c:pt idx="15">
                  <c:v>287</c:v>
                </c:pt>
                <c:pt idx="16">
                  <c:v>266</c:v>
                </c:pt>
                <c:pt idx="17">
                  <c:v>253</c:v>
                </c:pt>
                <c:pt idx="18">
                  <c:v>239</c:v>
                </c:pt>
                <c:pt idx="19">
                  <c:v>238</c:v>
                </c:pt>
                <c:pt idx="20">
                  <c:v>230</c:v>
                </c:pt>
                <c:pt idx="21">
                  <c:v>217</c:v>
                </c:pt>
                <c:pt idx="22">
                  <c:v>206</c:v>
                </c:pt>
                <c:pt idx="23">
                  <c:v>197</c:v>
                </c:pt>
                <c:pt idx="24">
                  <c:v>189</c:v>
                </c:pt>
                <c:pt idx="25">
                  <c:v>179</c:v>
                </c:pt>
                <c:pt idx="26">
                  <c:v>173</c:v>
                </c:pt>
                <c:pt idx="27">
                  <c:v>165</c:v>
                </c:pt>
                <c:pt idx="28">
                  <c:v>159</c:v>
                </c:pt>
                <c:pt idx="29">
                  <c:v>152</c:v>
                </c:pt>
                <c:pt idx="30">
                  <c:v>148</c:v>
                </c:pt>
                <c:pt idx="31">
                  <c:v>145</c:v>
                </c:pt>
                <c:pt idx="32">
                  <c:v>144</c:v>
                </c:pt>
                <c:pt idx="33">
                  <c:v>144</c:v>
                </c:pt>
                <c:pt idx="34">
                  <c:v>137</c:v>
                </c:pt>
                <c:pt idx="35">
                  <c:v>129</c:v>
                </c:pt>
                <c:pt idx="36">
                  <c:v>121</c:v>
                </c:pt>
                <c:pt idx="37">
                  <c:v>120</c:v>
                </c:pt>
                <c:pt idx="38">
                  <c:v>117</c:v>
                </c:pt>
                <c:pt idx="39">
                  <c:v>111</c:v>
                </c:pt>
                <c:pt idx="40">
                  <c:v>105</c:v>
                </c:pt>
                <c:pt idx="41">
                  <c:v>98</c:v>
                </c:pt>
                <c:pt idx="42">
                  <c:v>94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69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54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reg!$D$2:$D$162</c:f>
              <c:numCache>
                <c:formatCode>General</c:formatCode>
                <c:ptCount val="161"/>
                <c:pt idx="0">
                  <c:v>23</c:v>
                </c:pt>
                <c:pt idx="1">
                  <c:v>0</c:v>
                </c:pt>
                <c:pt idx="2">
                  <c:v>73</c:v>
                </c:pt>
                <c:pt idx="3">
                  <c:v>19</c:v>
                </c:pt>
                <c:pt idx="4">
                  <c:v>52</c:v>
                </c:pt>
                <c:pt idx="5">
                  <c:v>22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60</c:v>
                </c:pt>
                <c:pt idx="12">
                  <c:v>13</c:v>
                </c:pt>
                <c:pt idx="13">
                  <c:v>2</c:v>
                </c:pt>
                <c:pt idx="14">
                  <c:v>33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14</c:v>
                </c:pt>
                <c:pt idx="19">
                  <c:v>42</c:v>
                </c:pt>
                <c:pt idx="20">
                  <c:v>7</c:v>
                </c:pt>
                <c:pt idx="21">
                  <c:v>12</c:v>
                </c:pt>
                <c:pt idx="22">
                  <c:v>1</c:v>
                </c:pt>
                <c:pt idx="23">
                  <c:v>98</c:v>
                </c:pt>
                <c:pt idx="24">
                  <c:v>0</c:v>
                </c:pt>
                <c:pt idx="25">
                  <c:v>4</c:v>
                </c:pt>
                <c:pt idx="26">
                  <c:v>30</c:v>
                </c:pt>
                <c:pt idx="27">
                  <c:v>30</c:v>
                </c:pt>
                <c:pt idx="28">
                  <c:v>32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7</c:v>
                </c:pt>
                <c:pt idx="33">
                  <c:v>2</c:v>
                </c:pt>
                <c:pt idx="34">
                  <c:v>23</c:v>
                </c:pt>
                <c:pt idx="35">
                  <c:v>22</c:v>
                </c:pt>
                <c:pt idx="36">
                  <c:v>5</c:v>
                </c:pt>
                <c:pt idx="37">
                  <c:v>23</c:v>
                </c:pt>
                <c:pt idx="38">
                  <c:v>16</c:v>
                </c:pt>
                <c:pt idx="39">
                  <c:v>1</c:v>
                </c:pt>
                <c:pt idx="40">
                  <c:v>17</c:v>
                </c:pt>
                <c:pt idx="41">
                  <c:v>0</c:v>
                </c:pt>
                <c:pt idx="42">
                  <c:v>9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133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10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8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53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output_reg!$B$29:$B$189</c:f>
              <c:numCache>
                <c:formatCode>General</c:formatCode>
                <c:ptCount val="161"/>
                <c:pt idx="0">
                  <c:v>338.92460359966049</c:v>
                </c:pt>
                <c:pt idx="1">
                  <c:v>81.009632413215186</c:v>
                </c:pt>
                <c:pt idx="2">
                  <c:v>881.97788225978991</c:v>
                </c:pt>
                <c:pt idx="3">
                  <c:v>106.74149539118434</c:v>
                </c:pt>
                <c:pt idx="4">
                  <c:v>333.90608326911467</c:v>
                </c:pt>
                <c:pt idx="5">
                  <c:v>266.85972350215326</c:v>
                </c:pt>
                <c:pt idx="6">
                  <c:v>223.72494250724139</c:v>
                </c:pt>
                <c:pt idx="7">
                  <c:v>97.398987220646049</c:v>
                </c:pt>
                <c:pt idx="8">
                  <c:v>136.71735835237308</c:v>
                </c:pt>
                <c:pt idx="9">
                  <c:v>101.63428743541971</c:v>
                </c:pt>
                <c:pt idx="10">
                  <c:v>81.138136637435196</c:v>
                </c:pt>
                <c:pt idx="11">
                  <c:v>940.30391458085228</c:v>
                </c:pt>
                <c:pt idx="12">
                  <c:v>73.431623093229462</c:v>
                </c:pt>
                <c:pt idx="13">
                  <c:v>111.42039979535208</c:v>
                </c:pt>
                <c:pt idx="14">
                  <c:v>316.04630484386865</c:v>
                </c:pt>
                <c:pt idx="15">
                  <c:v>243.19602394739078</c:v>
                </c:pt>
                <c:pt idx="16">
                  <c:v>145.37696621746161</c:v>
                </c:pt>
                <c:pt idx="17">
                  <c:v>72.590366346971763</c:v>
                </c:pt>
                <c:pt idx="18">
                  <c:v>339.24976018674187</c:v>
                </c:pt>
                <c:pt idx="19">
                  <c:v>366.23862756195103</c:v>
                </c:pt>
                <c:pt idx="20">
                  <c:v>201.63483156760645</c:v>
                </c:pt>
                <c:pt idx="21">
                  <c:v>317.63886648841594</c:v>
                </c:pt>
                <c:pt idx="22">
                  <c:v>98.013719970188774</c:v>
                </c:pt>
                <c:pt idx="23">
                  <c:v>438.20546301706383</c:v>
                </c:pt>
                <c:pt idx="24">
                  <c:v>103.71892202581175</c:v>
                </c:pt>
                <c:pt idx="25">
                  <c:v>84.757338407321726</c:v>
                </c:pt>
                <c:pt idx="26">
                  <c:v>119.2411564395328</c:v>
                </c:pt>
                <c:pt idx="27">
                  <c:v>426.77584007823862</c:v>
                </c:pt>
                <c:pt idx="28">
                  <c:v>284.82128679704891</c:v>
                </c:pt>
                <c:pt idx="29">
                  <c:v>111.18779329335702</c:v>
                </c:pt>
                <c:pt idx="30">
                  <c:v>73.461485312289682</c:v>
                </c:pt>
                <c:pt idx="31">
                  <c:v>84.448402302314321</c:v>
                </c:pt>
                <c:pt idx="32">
                  <c:v>108.4451247170382</c:v>
                </c:pt>
                <c:pt idx="33">
                  <c:v>75.31838356559831</c:v>
                </c:pt>
                <c:pt idx="34">
                  <c:v>277.87918679308518</c:v>
                </c:pt>
                <c:pt idx="35">
                  <c:v>176.42799021185024</c:v>
                </c:pt>
                <c:pt idx="36">
                  <c:v>60.863867022167788</c:v>
                </c:pt>
                <c:pt idx="37">
                  <c:v>219.24940461867334</c:v>
                </c:pt>
                <c:pt idx="38">
                  <c:v>188.48164321008113</c:v>
                </c:pt>
                <c:pt idx="39">
                  <c:v>66.695464143986754</c:v>
                </c:pt>
                <c:pt idx="40">
                  <c:v>279.41049522336664</c:v>
                </c:pt>
                <c:pt idx="41">
                  <c:v>72.634514914629051</c:v>
                </c:pt>
                <c:pt idx="42">
                  <c:v>151.12549520873557</c:v>
                </c:pt>
                <c:pt idx="43">
                  <c:v>138.88745315417071</c:v>
                </c:pt>
                <c:pt idx="44">
                  <c:v>126.85176050078967</c:v>
                </c:pt>
                <c:pt idx="45">
                  <c:v>101.21864114426857</c:v>
                </c:pt>
                <c:pt idx="46">
                  <c:v>206.32457708320163</c:v>
                </c:pt>
                <c:pt idx="47">
                  <c:v>92.495123914449209</c:v>
                </c:pt>
                <c:pt idx="48">
                  <c:v>207.07086759794288</c:v>
                </c:pt>
                <c:pt idx="49">
                  <c:v>81.009632413215186</c:v>
                </c:pt>
                <c:pt idx="50">
                  <c:v>110.21002588305544</c:v>
                </c:pt>
                <c:pt idx="51">
                  <c:v>93.124615075837696</c:v>
                </c:pt>
                <c:pt idx="52">
                  <c:v>219.78457987647559</c:v>
                </c:pt>
                <c:pt idx="53">
                  <c:v>102.48717857338869</c:v>
                </c:pt>
                <c:pt idx="54">
                  <c:v>78.868610323432733</c:v>
                </c:pt>
                <c:pt idx="55">
                  <c:v>81.009632413215186</c:v>
                </c:pt>
                <c:pt idx="56">
                  <c:v>101.85899136618455</c:v>
                </c:pt>
                <c:pt idx="57">
                  <c:v>558.18125665974935</c:v>
                </c:pt>
                <c:pt idx="58">
                  <c:v>95.709189872783497</c:v>
                </c:pt>
                <c:pt idx="59">
                  <c:v>67.400104436523378</c:v>
                </c:pt>
                <c:pt idx="60">
                  <c:v>81.009632413215186</c:v>
                </c:pt>
                <c:pt idx="61">
                  <c:v>131.57599169217352</c:v>
                </c:pt>
                <c:pt idx="62">
                  <c:v>81.009632413215186</c:v>
                </c:pt>
                <c:pt idx="63">
                  <c:v>113.28396866579604</c:v>
                </c:pt>
                <c:pt idx="64">
                  <c:v>119.81991924038317</c:v>
                </c:pt>
                <c:pt idx="65">
                  <c:v>74.962143004294916</c:v>
                </c:pt>
                <c:pt idx="66">
                  <c:v>178.02319481883029</c:v>
                </c:pt>
                <c:pt idx="67">
                  <c:v>97.803030988590137</c:v>
                </c:pt>
                <c:pt idx="68">
                  <c:v>91.636182139704346</c:v>
                </c:pt>
                <c:pt idx="69">
                  <c:v>81.009632413215186</c:v>
                </c:pt>
                <c:pt idx="70">
                  <c:v>81.009632413215186</c:v>
                </c:pt>
                <c:pt idx="71">
                  <c:v>92.713715467278078</c:v>
                </c:pt>
                <c:pt idx="72">
                  <c:v>106.69821602083216</c:v>
                </c:pt>
                <c:pt idx="73">
                  <c:v>78.915853038568656</c:v>
                </c:pt>
                <c:pt idx="74">
                  <c:v>81.009632413215186</c:v>
                </c:pt>
                <c:pt idx="75">
                  <c:v>101.94334702274726</c:v>
                </c:pt>
                <c:pt idx="76">
                  <c:v>110.2953047879127</c:v>
                </c:pt>
                <c:pt idx="77">
                  <c:v>73.285800114093831</c:v>
                </c:pt>
                <c:pt idx="78">
                  <c:v>25.098025767775354</c:v>
                </c:pt>
                <c:pt idx="79">
                  <c:v>85.664888592546916</c:v>
                </c:pt>
                <c:pt idx="80">
                  <c:v>102.29168501282042</c:v>
                </c:pt>
                <c:pt idx="81">
                  <c:v>83.056169072725794</c:v>
                </c:pt>
                <c:pt idx="82">
                  <c:v>69.599228301969234</c:v>
                </c:pt>
                <c:pt idx="83">
                  <c:v>130.99985562385689</c:v>
                </c:pt>
                <c:pt idx="84">
                  <c:v>106.68999448487222</c:v>
                </c:pt>
                <c:pt idx="85">
                  <c:v>81.009632413215186</c:v>
                </c:pt>
                <c:pt idx="86">
                  <c:v>103.22102923612189</c:v>
                </c:pt>
                <c:pt idx="87">
                  <c:v>81.138136637435196</c:v>
                </c:pt>
                <c:pt idx="88">
                  <c:v>104.36236639520634</c:v>
                </c:pt>
                <c:pt idx="89">
                  <c:v>116.69020893861159</c:v>
                </c:pt>
                <c:pt idx="90">
                  <c:v>81.71117855827319</c:v>
                </c:pt>
                <c:pt idx="91">
                  <c:v>94.159303789938477</c:v>
                </c:pt>
                <c:pt idx="92">
                  <c:v>89.699860135904757</c:v>
                </c:pt>
                <c:pt idx="93">
                  <c:v>82.588471642687125</c:v>
                </c:pt>
                <c:pt idx="94">
                  <c:v>83.571109217900386</c:v>
                </c:pt>
                <c:pt idx="95">
                  <c:v>81.243481128234521</c:v>
                </c:pt>
                <c:pt idx="96">
                  <c:v>81.009632413215186</c:v>
                </c:pt>
                <c:pt idx="97">
                  <c:v>881.50943984613843</c:v>
                </c:pt>
                <c:pt idx="98">
                  <c:v>81.009632413215186</c:v>
                </c:pt>
                <c:pt idx="99">
                  <c:v>76.822073663922126</c:v>
                </c:pt>
                <c:pt idx="100">
                  <c:v>83.337260502881051</c:v>
                </c:pt>
                <c:pt idx="101">
                  <c:v>274.9627464377279</c:v>
                </c:pt>
                <c:pt idx="102">
                  <c:v>81.009632413215186</c:v>
                </c:pt>
                <c:pt idx="103">
                  <c:v>93.314315223199756</c:v>
                </c:pt>
                <c:pt idx="104">
                  <c:v>90.563138271152496</c:v>
                </c:pt>
                <c:pt idx="105">
                  <c:v>88.235510181486632</c:v>
                </c:pt>
                <c:pt idx="106">
                  <c:v>103.48507331079242</c:v>
                </c:pt>
                <c:pt idx="107">
                  <c:v>81.009632413215186</c:v>
                </c:pt>
                <c:pt idx="108">
                  <c:v>79.149701753587991</c:v>
                </c:pt>
                <c:pt idx="109">
                  <c:v>81.009632413215186</c:v>
                </c:pt>
                <c:pt idx="110">
                  <c:v>81.009632413215186</c:v>
                </c:pt>
                <c:pt idx="111">
                  <c:v>114.87669936211405</c:v>
                </c:pt>
                <c:pt idx="112">
                  <c:v>81.500489576674553</c:v>
                </c:pt>
                <c:pt idx="113">
                  <c:v>77.933215463355396</c:v>
                </c:pt>
                <c:pt idx="114">
                  <c:v>84.448402302314321</c:v>
                </c:pt>
                <c:pt idx="115">
                  <c:v>81.009632413215186</c:v>
                </c:pt>
                <c:pt idx="116">
                  <c:v>81.009632413215186</c:v>
                </c:pt>
                <c:pt idx="117">
                  <c:v>76.368329441889557</c:v>
                </c:pt>
                <c:pt idx="118">
                  <c:v>89.10365848164605</c:v>
                </c:pt>
                <c:pt idx="119">
                  <c:v>62.850192747990974</c:v>
                </c:pt>
                <c:pt idx="120">
                  <c:v>81.009632413215186</c:v>
                </c:pt>
                <c:pt idx="121">
                  <c:v>81.009632413215186</c:v>
                </c:pt>
                <c:pt idx="122">
                  <c:v>81.009632413215186</c:v>
                </c:pt>
                <c:pt idx="123">
                  <c:v>81.009632413215186</c:v>
                </c:pt>
                <c:pt idx="124">
                  <c:v>81.009632413215186</c:v>
                </c:pt>
                <c:pt idx="125">
                  <c:v>61.238064011389213</c:v>
                </c:pt>
                <c:pt idx="126">
                  <c:v>84.038806647939055</c:v>
                </c:pt>
                <c:pt idx="127">
                  <c:v>76.0732848037282</c:v>
                </c:pt>
                <c:pt idx="128">
                  <c:v>84.34305781151501</c:v>
                </c:pt>
                <c:pt idx="129">
                  <c:v>88.235510181486632</c:v>
                </c:pt>
                <c:pt idx="130">
                  <c:v>85.664888592546916</c:v>
                </c:pt>
                <c:pt idx="131">
                  <c:v>81.009632413215186</c:v>
                </c:pt>
                <c:pt idx="132">
                  <c:v>81.009632413215186</c:v>
                </c:pt>
                <c:pt idx="133">
                  <c:v>81.009632413215186</c:v>
                </c:pt>
                <c:pt idx="134">
                  <c:v>140.57100139917043</c:v>
                </c:pt>
                <c:pt idx="135">
                  <c:v>94.642258382167611</c:v>
                </c:pt>
                <c:pt idx="136">
                  <c:v>82.24927843686848</c:v>
                </c:pt>
                <c:pt idx="137">
                  <c:v>87.252872606273371</c:v>
                </c:pt>
                <c:pt idx="138">
                  <c:v>82.120774212648456</c:v>
                </c:pt>
                <c:pt idx="139">
                  <c:v>81.009632413215186</c:v>
                </c:pt>
                <c:pt idx="140">
                  <c:v>81.009632413215186</c:v>
                </c:pt>
                <c:pt idx="141">
                  <c:v>84.509598225456358</c:v>
                </c:pt>
                <c:pt idx="142">
                  <c:v>84.682251017333655</c:v>
                </c:pt>
                <c:pt idx="143">
                  <c:v>85.559544101747591</c:v>
                </c:pt>
                <c:pt idx="144">
                  <c:v>72.976802267926345</c:v>
                </c:pt>
                <c:pt idx="145">
                  <c:v>83.337260502881051</c:v>
                </c:pt>
                <c:pt idx="146">
                  <c:v>82.120774212648456</c:v>
                </c:pt>
                <c:pt idx="147">
                  <c:v>81.009632413215186</c:v>
                </c:pt>
                <c:pt idx="148">
                  <c:v>81.009632413215186</c:v>
                </c:pt>
                <c:pt idx="149">
                  <c:v>81.009632413215186</c:v>
                </c:pt>
                <c:pt idx="150">
                  <c:v>81.009632413215186</c:v>
                </c:pt>
                <c:pt idx="151">
                  <c:v>81.009632413215186</c:v>
                </c:pt>
                <c:pt idx="152">
                  <c:v>81.009632413215186</c:v>
                </c:pt>
                <c:pt idx="153">
                  <c:v>81.009632413215186</c:v>
                </c:pt>
                <c:pt idx="154">
                  <c:v>81.009632413215186</c:v>
                </c:pt>
                <c:pt idx="155">
                  <c:v>81.009632413215186</c:v>
                </c:pt>
                <c:pt idx="156">
                  <c:v>81.009632413215186</c:v>
                </c:pt>
                <c:pt idx="157">
                  <c:v>81.009632413215186</c:v>
                </c:pt>
                <c:pt idx="158">
                  <c:v>81.009632413215186</c:v>
                </c:pt>
                <c:pt idx="159">
                  <c:v>81.009632413215186</c:v>
                </c:pt>
                <c:pt idx="160">
                  <c:v>81.009632413215186</c:v>
                </c:pt>
              </c:numCache>
            </c:numRef>
          </c:yVal>
        </c:ser>
        <c:axId val="240717184"/>
        <c:axId val="240727552"/>
      </c:scatterChart>
      <c:valAx>
        <c:axId val="2407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v3</a:t>
                </a:r>
              </a:p>
            </c:rich>
          </c:tx>
        </c:title>
        <c:numFmt formatCode="General" sourceLinked="1"/>
        <c:tickLblPos val="nextTo"/>
        <c:crossAx val="240727552"/>
        <c:crosses val="autoZero"/>
        <c:crossBetween val="midCat"/>
      </c:valAx>
      <c:valAx>
        <c:axId val="240727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7171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v4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unit sales</c:v>
          </c:tx>
          <c:spPr>
            <a:ln w="28575">
              <a:noFill/>
            </a:ln>
          </c:spPr>
          <c:xVal>
            <c:numRef>
              <c:f>reg!$E$2:$E$162</c:f>
              <c:numCache>
                <c:formatCode>General</c:formatCode>
                <c:ptCount val="161"/>
                <c:pt idx="0">
                  <c:v>73</c:v>
                </c:pt>
                <c:pt idx="1">
                  <c:v>0</c:v>
                </c:pt>
                <c:pt idx="2">
                  <c:v>324</c:v>
                </c:pt>
                <c:pt idx="3">
                  <c:v>39</c:v>
                </c:pt>
                <c:pt idx="4">
                  <c:v>146</c:v>
                </c:pt>
                <c:pt idx="5">
                  <c:v>51</c:v>
                </c:pt>
                <c:pt idx="6">
                  <c:v>43</c:v>
                </c:pt>
                <c:pt idx="7">
                  <c:v>24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280</c:v>
                </c:pt>
                <c:pt idx="12">
                  <c:v>7</c:v>
                </c:pt>
                <c:pt idx="13">
                  <c:v>5</c:v>
                </c:pt>
                <c:pt idx="14">
                  <c:v>106</c:v>
                </c:pt>
                <c:pt idx="15">
                  <c:v>25</c:v>
                </c:pt>
                <c:pt idx="16">
                  <c:v>7</c:v>
                </c:pt>
                <c:pt idx="17">
                  <c:v>4</c:v>
                </c:pt>
                <c:pt idx="18">
                  <c:v>38</c:v>
                </c:pt>
                <c:pt idx="19">
                  <c:v>103</c:v>
                </c:pt>
                <c:pt idx="20">
                  <c:v>23</c:v>
                </c:pt>
                <c:pt idx="21">
                  <c:v>68</c:v>
                </c:pt>
                <c:pt idx="22">
                  <c:v>2</c:v>
                </c:pt>
                <c:pt idx="23">
                  <c:v>166</c:v>
                </c:pt>
                <c:pt idx="24">
                  <c:v>2</c:v>
                </c:pt>
                <c:pt idx="25">
                  <c:v>9</c:v>
                </c:pt>
                <c:pt idx="26">
                  <c:v>128</c:v>
                </c:pt>
                <c:pt idx="27">
                  <c:v>66</c:v>
                </c:pt>
                <c:pt idx="28">
                  <c:v>88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28</c:v>
                </c:pt>
                <c:pt idx="33">
                  <c:v>5</c:v>
                </c:pt>
                <c:pt idx="34">
                  <c:v>32</c:v>
                </c:pt>
                <c:pt idx="35">
                  <c:v>44</c:v>
                </c:pt>
                <c:pt idx="36">
                  <c:v>7</c:v>
                </c:pt>
                <c:pt idx="37">
                  <c:v>61</c:v>
                </c:pt>
                <c:pt idx="38">
                  <c:v>31</c:v>
                </c:pt>
                <c:pt idx="39">
                  <c:v>3</c:v>
                </c:pt>
                <c:pt idx="40">
                  <c:v>78</c:v>
                </c:pt>
                <c:pt idx="41">
                  <c:v>4</c:v>
                </c:pt>
                <c:pt idx="42">
                  <c:v>45</c:v>
                </c:pt>
                <c:pt idx="43">
                  <c:v>20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27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24</c:v>
                </c:pt>
                <c:pt idx="53">
                  <c:v>2</c:v>
                </c:pt>
                <c:pt idx="54">
                  <c:v>6</c:v>
                </c:pt>
                <c:pt idx="55">
                  <c:v>0</c:v>
                </c:pt>
                <c:pt idx="56">
                  <c:v>4</c:v>
                </c:pt>
                <c:pt idx="57">
                  <c:v>374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4</c:v>
                </c:pt>
                <c:pt idx="66">
                  <c:v>21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0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270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44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38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reg!$A$2:$A$162</c:f>
              <c:numCache>
                <c:formatCode>General</c:formatCode>
                <c:ptCount val="161"/>
                <c:pt idx="0">
                  <c:v>3302</c:v>
                </c:pt>
                <c:pt idx="1">
                  <c:v>2260</c:v>
                </c:pt>
                <c:pt idx="2">
                  <c:v>1993</c:v>
                </c:pt>
                <c:pt idx="3">
                  <c:v>1708</c:v>
                </c:pt>
                <c:pt idx="4">
                  <c:v>806</c:v>
                </c:pt>
                <c:pt idx="5">
                  <c:v>736</c:v>
                </c:pt>
                <c:pt idx="6">
                  <c:v>638</c:v>
                </c:pt>
                <c:pt idx="7">
                  <c:v>632</c:v>
                </c:pt>
                <c:pt idx="8">
                  <c:v>554</c:v>
                </c:pt>
                <c:pt idx="9">
                  <c:v>493</c:v>
                </c:pt>
                <c:pt idx="10">
                  <c:v>391</c:v>
                </c:pt>
                <c:pt idx="11">
                  <c:v>355</c:v>
                </c:pt>
                <c:pt idx="12">
                  <c:v>331</c:v>
                </c:pt>
                <c:pt idx="13">
                  <c:v>315</c:v>
                </c:pt>
                <c:pt idx="14">
                  <c:v>292</c:v>
                </c:pt>
                <c:pt idx="15">
                  <c:v>287</c:v>
                </c:pt>
                <c:pt idx="16">
                  <c:v>266</c:v>
                </c:pt>
                <c:pt idx="17">
                  <c:v>253</c:v>
                </c:pt>
                <c:pt idx="18">
                  <c:v>239</c:v>
                </c:pt>
                <c:pt idx="19">
                  <c:v>238</c:v>
                </c:pt>
                <c:pt idx="20">
                  <c:v>230</c:v>
                </c:pt>
                <c:pt idx="21">
                  <c:v>217</c:v>
                </c:pt>
                <c:pt idx="22">
                  <c:v>206</c:v>
                </c:pt>
                <c:pt idx="23">
                  <c:v>197</c:v>
                </c:pt>
                <c:pt idx="24">
                  <c:v>189</c:v>
                </c:pt>
                <c:pt idx="25">
                  <c:v>179</c:v>
                </c:pt>
                <c:pt idx="26">
                  <c:v>173</c:v>
                </c:pt>
                <c:pt idx="27">
                  <c:v>165</c:v>
                </c:pt>
                <c:pt idx="28">
                  <c:v>159</c:v>
                </c:pt>
                <c:pt idx="29">
                  <c:v>152</c:v>
                </c:pt>
                <c:pt idx="30">
                  <c:v>148</c:v>
                </c:pt>
                <c:pt idx="31">
                  <c:v>145</c:v>
                </c:pt>
                <c:pt idx="32">
                  <c:v>144</c:v>
                </c:pt>
                <c:pt idx="33">
                  <c:v>144</c:v>
                </c:pt>
                <c:pt idx="34">
                  <c:v>137</c:v>
                </c:pt>
                <c:pt idx="35">
                  <c:v>129</c:v>
                </c:pt>
                <c:pt idx="36">
                  <c:v>121</c:v>
                </c:pt>
                <c:pt idx="37">
                  <c:v>120</c:v>
                </c:pt>
                <c:pt idx="38">
                  <c:v>117</c:v>
                </c:pt>
                <c:pt idx="39">
                  <c:v>111</c:v>
                </c:pt>
                <c:pt idx="40">
                  <c:v>105</c:v>
                </c:pt>
                <c:pt idx="41">
                  <c:v>98</c:v>
                </c:pt>
                <c:pt idx="42">
                  <c:v>94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69</c:v>
                </c:pt>
                <c:pt idx="47">
                  <c:v>64</c:v>
                </c:pt>
                <c:pt idx="48">
                  <c:v>58</c:v>
                </c:pt>
                <c:pt idx="49">
                  <c:v>56</c:v>
                </c:pt>
                <c:pt idx="50">
                  <c:v>54</c:v>
                </c:pt>
                <c:pt idx="51">
                  <c:v>52</c:v>
                </c:pt>
                <c:pt idx="52">
                  <c:v>49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42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</c:ser>
        <c:ser>
          <c:idx val="1"/>
          <c:order val="1"/>
          <c:tx>
            <c:v>Predicted unit sales</c:v>
          </c:tx>
          <c:spPr>
            <a:ln w="28575">
              <a:noFill/>
            </a:ln>
          </c:spPr>
          <c:xVal>
            <c:numRef>
              <c:f>reg!$E$2:$E$162</c:f>
              <c:numCache>
                <c:formatCode>General</c:formatCode>
                <c:ptCount val="161"/>
                <c:pt idx="0">
                  <c:v>73</c:v>
                </c:pt>
                <c:pt idx="1">
                  <c:v>0</c:v>
                </c:pt>
                <c:pt idx="2">
                  <c:v>324</c:v>
                </c:pt>
                <c:pt idx="3">
                  <c:v>39</c:v>
                </c:pt>
                <c:pt idx="4">
                  <c:v>146</c:v>
                </c:pt>
                <c:pt idx="5">
                  <c:v>51</c:v>
                </c:pt>
                <c:pt idx="6">
                  <c:v>43</c:v>
                </c:pt>
                <c:pt idx="7">
                  <c:v>24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280</c:v>
                </c:pt>
                <c:pt idx="12">
                  <c:v>7</c:v>
                </c:pt>
                <c:pt idx="13">
                  <c:v>5</c:v>
                </c:pt>
                <c:pt idx="14">
                  <c:v>106</c:v>
                </c:pt>
                <c:pt idx="15">
                  <c:v>25</c:v>
                </c:pt>
                <c:pt idx="16">
                  <c:v>7</c:v>
                </c:pt>
                <c:pt idx="17">
                  <c:v>4</c:v>
                </c:pt>
                <c:pt idx="18">
                  <c:v>38</c:v>
                </c:pt>
                <c:pt idx="19">
                  <c:v>103</c:v>
                </c:pt>
                <c:pt idx="20">
                  <c:v>23</c:v>
                </c:pt>
                <c:pt idx="21">
                  <c:v>68</c:v>
                </c:pt>
                <c:pt idx="22">
                  <c:v>2</c:v>
                </c:pt>
                <c:pt idx="23">
                  <c:v>166</c:v>
                </c:pt>
                <c:pt idx="24">
                  <c:v>2</c:v>
                </c:pt>
                <c:pt idx="25">
                  <c:v>9</c:v>
                </c:pt>
                <c:pt idx="26">
                  <c:v>128</c:v>
                </c:pt>
                <c:pt idx="27">
                  <c:v>66</c:v>
                </c:pt>
                <c:pt idx="28">
                  <c:v>88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28</c:v>
                </c:pt>
                <c:pt idx="33">
                  <c:v>5</c:v>
                </c:pt>
                <c:pt idx="34">
                  <c:v>32</c:v>
                </c:pt>
                <c:pt idx="35">
                  <c:v>44</c:v>
                </c:pt>
                <c:pt idx="36">
                  <c:v>7</c:v>
                </c:pt>
                <c:pt idx="37">
                  <c:v>61</c:v>
                </c:pt>
                <c:pt idx="38">
                  <c:v>31</c:v>
                </c:pt>
                <c:pt idx="39">
                  <c:v>3</c:v>
                </c:pt>
                <c:pt idx="40">
                  <c:v>78</c:v>
                </c:pt>
                <c:pt idx="41">
                  <c:v>4</c:v>
                </c:pt>
                <c:pt idx="42">
                  <c:v>45</c:v>
                </c:pt>
                <c:pt idx="43">
                  <c:v>20</c:v>
                </c:pt>
                <c:pt idx="44">
                  <c:v>6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27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24</c:v>
                </c:pt>
                <c:pt idx="53">
                  <c:v>2</c:v>
                </c:pt>
                <c:pt idx="54">
                  <c:v>6</c:v>
                </c:pt>
                <c:pt idx="55">
                  <c:v>0</c:v>
                </c:pt>
                <c:pt idx="56">
                  <c:v>4</c:v>
                </c:pt>
                <c:pt idx="57">
                  <c:v>374</c:v>
                </c:pt>
                <c:pt idx="58">
                  <c:v>6</c:v>
                </c:pt>
                <c:pt idx="59">
                  <c:v>1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4</c:v>
                </c:pt>
                <c:pt idx="66">
                  <c:v>21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0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270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44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38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3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output_reg!$B$29:$B$189</c:f>
              <c:numCache>
                <c:formatCode>General</c:formatCode>
                <c:ptCount val="161"/>
                <c:pt idx="0">
                  <c:v>338.92460359966049</c:v>
                </c:pt>
                <c:pt idx="1">
                  <c:v>81.009632413215186</c:v>
                </c:pt>
                <c:pt idx="2">
                  <c:v>881.97788225978991</c:v>
                </c:pt>
                <c:pt idx="3">
                  <c:v>106.74149539118434</c:v>
                </c:pt>
                <c:pt idx="4">
                  <c:v>333.90608326911467</c:v>
                </c:pt>
                <c:pt idx="5">
                  <c:v>266.85972350215326</c:v>
                </c:pt>
                <c:pt idx="6">
                  <c:v>223.72494250724139</c:v>
                </c:pt>
                <c:pt idx="7">
                  <c:v>97.398987220646049</c:v>
                </c:pt>
                <c:pt idx="8">
                  <c:v>136.71735835237308</c:v>
                </c:pt>
                <c:pt idx="9">
                  <c:v>101.63428743541971</c:v>
                </c:pt>
                <c:pt idx="10">
                  <c:v>81.138136637435196</c:v>
                </c:pt>
                <c:pt idx="11">
                  <c:v>940.30391458085228</c:v>
                </c:pt>
                <c:pt idx="12">
                  <c:v>73.431623093229462</c:v>
                </c:pt>
                <c:pt idx="13">
                  <c:v>111.42039979535208</c:v>
                </c:pt>
                <c:pt idx="14">
                  <c:v>316.04630484386865</c:v>
                </c:pt>
                <c:pt idx="15">
                  <c:v>243.19602394739078</c:v>
                </c:pt>
                <c:pt idx="16">
                  <c:v>145.37696621746161</c:v>
                </c:pt>
                <c:pt idx="17">
                  <c:v>72.590366346971763</c:v>
                </c:pt>
                <c:pt idx="18">
                  <c:v>339.24976018674187</c:v>
                </c:pt>
                <c:pt idx="19">
                  <c:v>366.23862756195103</c:v>
                </c:pt>
                <c:pt idx="20">
                  <c:v>201.63483156760645</c:v>
                </c:pt>
                <c:pt idx="21">
                  <c:v>317.63886648841594</c:v>
                </c:pt>
                <c:pt idx="22">
                  <c:v>98.013719970188774</c:v>
                </c:pt>
                <c:pt idx="23">
                  <c:v>438.20546301706383</c:v>
                </c:pt>
                <c:pt idx="24">
                  <c:v>103.71892202581175</c:v>
                </c:pt>
                <c:pt idx="25">
                  <c:v>84.757338407321726</c:v>
                </c:pt>
                <c:pt idx="26">
                  <c:v>119.2411564395328</c:v>
                </c:pt>
                <c:pt idx="27">
                  <c:v>426.77584007823862</c:v>
                </c:pt>
                <c:pt idx="28">
                  <c:v>284.82128679704891</c:v>
                </c:pt>
                <c:pt idx="29">
                  <c:v>111.18779329335702</c:v>
                </c:pt>
                <c:pt idx="30">
                  <c:v>73.461485312289682</c:v>
                </c:pt>
                <c:pt idx="31">
                  <c:v>84.448402302314321</c:v>
                </c:pt>
                <c:pt idx="32">
                  <c:v>108.4451247170382</c:v>
                </c:pt>
                <c:pt idx="33">
                  <c:v>75.31838356559831</c:v>
                </c:pt>
                <c:pt idx="34">
                  <c:v>277.87918679308518</c:v>
                </c:pt>
                <c:pt idx="35">
                  <c:v>176.42799021185024</c:v>
                </c:pt>
                <c:pt idx="36">
                  <c:v>60.863867022167788</c:v>
                </c:pt>
                <c:pt idx="37">
                  <c:v>219.24940461867334</c:v>
                </c:pt>
                <c:pt idx="38">
                  <c:v>188.48164321008113</c:v>
                </c:pt>
                <c:pt idx="39">
                  <c:v>66.695464143986754</c:v>
                </c:pt>
                <c:pt idx="40">
                  <c:v>279.41049522336664</c:v>
                </c:pt>
                <c:pt idx="41">
                  <c:v>72.634514914629051</c:v>
                </c:pt>
                <c:pt idx="42">
                  <c:v>151.12549520873557</c:v>
                </c:pt>
                <c:pt idx="43">
                  <c:v>138.88745315417071</c:v>
                </c:pt>
                <c:pt idx="44">
                  <c:v>126.85176050078967</c:v>
                </c:pt>
                <c:pt idx="45">
                  <c:v>101.21864114426857</c:v>
                </c:pt>
                <c:pt idx="46">
                  <c:v>206.32457708320163</c:v>
                </c:pt>
                <c:pt idx="47">
                  <c:v>92.495123914449209</c:v>
                </c:pt>
                <c:pt idx="48">
                  <c:v>207.07086759794288</c:v>
                </c:pt>
                <c:pt idx="49">
                  <c:v>81.009632413215186</c:v>
                </c:pt>
                <c:pt idx="50">
                  <c:v>110.21002588305544</c:v>
                </c:pt>
                <c:pt idx="51">
                  <c:v>93.124615075837696</c:v>
                </c:pt>
                <c:pt idx="52">
                  <c:v>219.78457987647559</c:v>
                </c:pt>
                <c:pt idx="53">
                  <c:v>102.48717857338869</c:v>
                </c:pt>
                <c:pt idx="54">
                  <c:v>78.868610323432733</c:v>
                </c:pt>
                <c:pt idx="55">
                  <c:v>81.009632413215186</c:v>
                </c:pt>
                <c:pt idx="56">
                  <c:v>101.85899136618455</c:v>
                </c:pt>
                <c:pt idx="57">
                  <c:v>558.18125665974935</c:v>
                </c:pt>
                <c:pt idx="58">
                  <c:v>95.709189872783497</c:v>
                </c:pt>
                <c:pt idx="59">
                  <c:v>67.400104436523378</c:v>
                </c:pt>
                <c:pt idx="60">
                  <c:v>81.009632413215186</c:v>
                </c:pt>
                <c:pt idx="61">
                  <c:v>131.57599169217352</c:v>
                </c:pt>
                <c:pt idx="62">
                  <c:v>81.009632413215186</c:v>
                </c:pt>
                <c:pt idx="63">
                  <c:v>113.28396866579604</c:v>
                </c:pt>
                <c:pt idx="64">
                  <c:v>119.81991924038317</c:v>
                </c:pt>
                <c:pt idx="65">
                  <c:v>74.962143004294916</c:v>
                </c:pt>
                <c:pt idx="66">
                  <c:v>178.02319481883029</c:v>
                </c:pt>
                <c:pt idx="67">
                  <c:v>97.803030988590137</c:v>
                </c:pt>
                <c:pt idx="68">
                  <c:v>91.636182139704346</c:v>
                </c:pt>
                <c:pt idx="69">
                  <c:v>81.009632413215186</c:v>
                </c:pt>
                <c:pt idx="70">
                  <c:v>81.009632413215186</c:v>
                </c:pt>
                <c:pt idx="71">
                  <c:v>92.713715467278078</c:v>
                </c:pt>
                <c:pt idx="72">
                  <c:v>106.69821602083216</c:v>
                </c:pt>
                <c:pt idx="73">
                  <c:v>78.915853038568656</c:v>
                </c:pt>
                <c:pt idx="74">
                  <c:v>81.009632413215186</c:v>
                </c:pt>
                <c:pt idx="75">
                  <c:v>101.94334702274726</c:v>
                </c:pt>
                <c:pt idx="76">
                  <c:v>110.2953047879127</c:v>
                </c:pt>
                <c:pt idx="77">
                  <c:v>73.285800114093831</c:v>
                </c:pt>
                <c:pt idx="78">
                  <c:v>25.098025767775354</c:v>
                </c:pt>
                <c:pt idx="79">
                  <c:v>85.664888592546916</c:v>
                </c:pt>
                <c:pt idx="80">
                  <c:v>102.29168501282042</c:v>
                </c:pt>
                <c:pt idx="81">
                  <c:v>83.056169072725794</c:v>
                </c:pt>
                <c:pt idx="82">
                  <c:v>69.599228301969234</c:v>
                </c:pt>
                <c:pt idx="83">
                  <c:v>130.99985562385689</c:v>
                </c:pt>
                <c:pt idx="84">
                  <c:v>106.68999448487222</c:v>
                </c:pt>
                <c:pt idx="85">
                  <c:v>81.009632413215186</c:v>
                </c:pt>
                <c:pt idx="86">
                  <c:v>103.22102923612189</c:v>
                </c:pt>
                <c:pt idx="87">
                  <c:v>81.138136637435196</c:v>
                </c:pt>
                <c:pt idx="88">
                  <c:v>104.36236639520634</c:v>
                </c:pt>
                <c:pt idx="89">
                  <c:v>116.69020893861159</c:v>
                </c:pt>
                <c:pt idx="90">
                  <c:v>81.71117855827319</c:v>
                </c:pt>
                <c:pt idx="91">
                  <c:v>94.159303789938477</c:v>
                </c:pt>
                <c:pt idx="92">
                  <c:v>89.699860135904757</c:v>
                </c:pt>
                <c:pt idx="93">
                  <c:v>82.588471642687125</c:v>
                </c:pt>
                <c:pt idx="94">
                  <c:v>83.571109217900386</c:v>
                </c:pt>
                <c:pt idx="95">
                  <c:v>81.243481128234521</c:v>
                </c:pt>
                <c:pt idx="96">
                  <c:v>81.009632413215186</c:v>
                </c:pt>
                <c:pt idx="97">
                  <c:v>881.50943984613843</c:v>
                </c:pt>
                <c:pt idx="98">
                  <c:v>81.009632413215186</c:v>
                </c:pt>
                <c:pt idx="99">
                  <c:v>76.822073663922126</c:v>
                </c:pt>
                <c:pt idx="100">
                  <c:v>83.337260502881051</c:v>
                </c:pt>
                <c:pt idx="101">
                  <c:v>274.9627464377279</c:v>
                </c:pt>
                <c:pt idx="102">
                  <c:v>81.009632413215186</c:v>
                </c:pt>
                <c:pt idx="103">
                  <c:v>93.314315223199756</c:v>
                </c:pt>
                <c:pt idx="104">
                  <c:v>90.563138271152496</c:v>
                </c:pt>
                <c:pt idx="105">
                  <c:v>88.235510181486632</c:v>
                </c:pt>
                <c:pt idx="106">
                  <c:v>103.48507331079242</c:v>
                </c:pt>
                <c:pt idx="107">
                  <c:v>81.009632413215186</c:v>
                </c:pt>
                <c:pt idx="108">
                  <c:v>79.149701753587991</c:v>
                </c:pt>
                <c:pt idx="109">
                  <c:v>81.009632413215186</c:v>
                </c:pt>
                <c:pt idx="110">
                  <c:v>81.009632413215186</c:v>
                </c:pt>
                <c:pt idx="111">
                  <c:v>114.87669936211405</c:v>
                </c:pt>
                <c:pt idx="112">
                  <c:v>81.500489576674553</c:v>
                </c:pt>
                <c:pt idx="113">
                  <c:v>77.933215463355396</c:v>
                </c:pt>
                <c:pt idx="114">
                  <c:v>84.448402302314321</c:v>
                </c:pt>
                <c:pt idx="115">
                  <c:v>81.009632413215186</c:v>
                </c:pt>
                <c:pt idx="116">
                  <c:v>81.009632413215186</c:v>
                </c:pt>
                <c:pt idx="117">
                  <c:v>76.368329441889557</c:v>
                </c:pt>
                <c:pt idx="118">
                  <c:v>89.10365848164605</c:v>
                </c:pt>
                <c:pt idx="119">
                  <c:v>62.850192747990974</c:v>
                </c:pt>
                <c:pt idx="120">
                  <c:v>81.009632413215186</c:v>
                </c:pt>
                <c:pt idx="121">
                  <c:v>81.009632413215186</c:v>
                </c:pt>
                <c:pt idx="122">
                  <c:v>81.009632413215186</c:v>
                </c:pt>
                <c:pt idx="123">
                  <c:v>81.009632413215186</c:v>
                </c:pt>
                <c:pt idx="124">
                  <c:v>81.009632413215186</c:v>
                </c:pt>
                <c:pt idx="125">
                  <c:v>61.238064011389213</c:v>
                </c:pt>
                <c:pt idx="126">
                  <c:v>84.038806647939055</c:v>
                </c:pt>
                <c:pt idx="127">
                  <c:v>76.0732848037282</c:v>
                </c:pt>
                <c:pt idx="128">
                  <c:v>84.34305781151501</c:v>
                </c:pt>
                <c:pt idx="129">
                  <c:v>88.235510181486632</c:v>
                </c:pt>
                <c:pt idx="130">
                  <c:v>85.664888592546916</c:v>
                </c:pt>
                <c:pt idx="131">
                  <c:v>81.009632413215186</c:v>
                </c:pt>
                <c:pt idx="132">
                  <c:v>81.009632413215186</c:v>
                </c:pt>
                <c:pt idx="133">
                  <c:v>81.009632413215186</c:v>
                </c:pt>
                <c:pt idx="134">
                  <c:v>140.57100139917043</c:v>
                </c:pt>
                <c:pt idx="135">
                  <c:v>94.642258382167611</c:v>
                </c:pt>
                <c:pt idx="136">
                  <c:v>82.24927843686848</c:v>
                </c:pt>
                <c:pt idx="137">
                  <c:v>87.252872606273371</c:v>
                </c:pt>
                <c:pt idx="138">
                  <c:v>82.120774212648456</c:v>
                </c:pt>
                <c:pt idx="139">
                  <c:v>81.009632413215186</c:v>
                </c:pt>
                <c:pt idx="140">
                  <c:v>81.009632413215186</c:v>
                </c:pt>
                <c:pt idx="141">
                  <c:v>84.509598225456358</c:v>
                </c:pt>
                <c:pt idx="142">
                  <c:v>84.682251017333655</c:v>
                </c:pt>
                <c:pt idx="143">
                  <c:v>85.559544101747591</c:v>
                </c:pt>
                <c:pt idx="144">
                  <c:v>72.976802267926345</c:v>
                </c:pt>
                <c:pt idx="145">
                  <c:v>83.337260502881051</c:v>
                </c:pt>
                <c:pt idx="146">
                  <c:v>82.120774212648456</c:v>
                </c:pt>
                <c:pt idx="147">
                  <c:v>81.009632413215186</c:v>
                </c:pt>
                <c:pt idx="148">
                  <c:v>81.009632413215186</c:v>
                </c:pt>
                <c:pt idx="149">
                  <c:v>81.009632413215186</c:v>
                </c:pt>
                <c:pt idx="150">
                  <c:v>81.009632413215186</c:v>
                </c:pt>
                <c:pt idx="151">
                  <c:v>81.009632413215186</c:v>
                </c:pt>
                <c:pt idx="152">
                  <c:v>81.009632413215186</c:v>
                </c:pt>
                <c:pt idx="153">
                  <c:v>81.009632413215186</c:v>
                </c:pt>
                <c:pt idx="154">
                  <c:v>81.009632413215186</c:v>
                </c:pt>
                <c:pt idx="155">
                  <c:v>81.009632413215186</c:v>
                </c:pt>
                <c:pt idx="156">
                  <c:v>81.009632413215186</c:v>
                </c:pt>
                <c:pt idx="157">
                  <c:v>81.009632413215186</c:v>
                </c:pt>
                <c:pt idx="158">
                  <c:v>81.009632413215186</c:v>
                </c:pt>
                <c:pt idx="159">
                  <c:v>81.009632413215186</c:v>
                </c:pt>
                <c:pt idx="160">
                  <c:v>81.009632413215186</c:v>
                </c:pt>
              </c:numCache>
            </c:numRef>
          </c:yVal>
        </c:ser>
        <c:axId val="240756992"/>
        <c:axId val="240763264"/>
      </c:scatterChart>
      <c:valAx>
        <c:axId val="24075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</a:t>
                </a:r>
              </a:p>
            </c:rich>
          </c:tx>
        </c:title>
        <c:numFmt formatCode="General" sourceLinked="1"/>
        <c:tickLblPos val="nextTo"/>
        <c:crossAx val="240763264"/>
        <c:crosses val="autoZero"/>
        <c:crossBetween val="midCat"/>
      </c:valAx>
      <c:valAx>
        <c:axId val="240763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sales</a:t>
                </a:r>
              </a:p>
            </c:rich>
          </c:tx>
        </c:title>
        <c:numFmt formatCode="General" sourceLinked="1"/>
        <c:tickLblPos val="nextTo"/>
        <c:crossAx val="2407569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5</xdr:row>
      <xdr:rowOff>119062</xdr:rowOff>
    </xdr:from>
    <xdr:to>
      <xdr:col>15</xdr:col>
      <xdr:colOff>314324</xdr:colOff>
      <xdr:row>23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</xdr:row>
      <xdr:rowOff>171450</xdr:rowOff>
    </xdr:from>
    <xdr:to>
      <xdr:col>16</xdr:col>
      <xdr:colOff>457198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k.v/Desktop/logistic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istic"/>
    </sheetNames>
    <sheetDataSet>
      <sheetData sheetId="0">
        <row r="2">
          <cell r="A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6"/>
  <sheetViews>
    <sheetView topLeftCell="A144" workbookViewId="0">
      <selection sqref="A1:F166"/>
    </sheetView>
  </sheetViews>
  <sheetFormatPr defaultRowHeight="15"/>
  <cols>
    <col min="1" max="1" width="10" bestFit="1" customWidth="1"/>
    <col min="2" max="2" width="10.5703125" customWidth="1"/>
    <col min="3" max="4" width="9.28515625" bestFit="1" customWidth="1"/>
    <col min="5" max="5" width="11.7109375" customWidth="1"/>
    <col min="6" max="6" width="15.140625" customWidth="1"/>
    <col min="7" max="10" width="9.28515625" bestFit="1" customWidth="1"/>
  </cols>
  <sheetData>
    <row r="1" spans="1:20" ht="39.75" customHeight="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174</v>
      </c>
      <c r="H1" s="39">
        <v>0.5</v>
      </c>
      <c r="I1" s="39">
        <v>0.4</v>
      </c>
      <c r="J1" s="38" t="s">
        <v>6</v>
      </c>
      <c r="R1" s="1">
        <v>0.5</v>
      </c>
    </row>
    <row r="2" spans="1:20">
      <c r="A2" s="28">
        <v>632709000</v>
      </c>
      <c r="B2" s="28">
        <v>0</v>
      </c>
      <c r="C2" s="28">
        <v>972</v>
      </c>
      <c r="D2" s="28">
        <v>574200</v>
      </c>
      <c r="E2" s="28">
        <v>1357</v>
      </c>
      <c r="F2" s="28">
        <v>257</v>
      </c>
      <c r="G2" s="37">
        <v>0.93</v>
      </c>
      <c r="H2" s="28">
        <v>1</v>
      </c>
      <c r="I2" s="28">
        <v>1</v>
      </c>
      <c r="J2" s="28">
        <v>1</v>
      </c>
    </row>
    <row r="3" spans="1:20">
      <c r="A3" s="28">
        <v>651693000</v>
      </c>
      <c r="B3" s="28">
        <v>1</v>
      </c>
      <c r="C3" s="28">
        <v>1110</v>
      </c>
      <c r="D3" s="28">
        <v>326130</v>
      </c>
      <c r="E3" s="28">
        <v>1059</v>
      </c>
      <c r="F3" s="28">
        <v>64</v>
      </c>
      <c r="G3" s="37">
        <v>0.85</v>
      </c>
      <c r="H3" s="28">
        <v>1</v>
      </c>
      <c r="I3" s="28">
        <v>1</v>
      </c>
      <c r="J3" s="28">
        <v>1</v>
      </c>
    </row>
    <row r="4" spans="1:20">
      <c r="A4" s="28">
        <v>651638000</v>
      </c>
      <c r="B4" s="28">
        <v>0</v>
      </c>
      <c r="C4" s="28">
        <v>1220</v>
      </c>
      <c r="D4" s="28">
        <v>253590</v>
      </c>
      <c r="E4" s="28">
        <v>776</v>
      </c>
      <c r="F4" s="28">
        <v>286</v>
      </c>
      <c r="G4" s="37">
        <v>0.82</v>
      </c>
      <c r="H4" s="28">
        <v>1</v>
      </c>
      <c r="I4" s="28">
        <v>1</v>
      </c>
      <c r="J4" s="28">
        <v>1</v>
      </c>
    </row>
    <row r="5" spans="1:20">
      <c r="A5" s="28">
        <v>640690000</v>
      </c>
      <c r="B5" s="28">
        <v>0</v>
      </c>
      <c r="C5" s="28">
        <v>497</v>
      </c>
      <c r="D5" s="28">
        <v>396110</v>
      </c>
      <c r="E5" s="28">
        <v>1253</v>
      </c>
      <c r="F5" s="28">
        <v>102</v>
      </c>
      <c r="G5" s="37">
        <v>0.78</v>
      </c>
      <c r="H5" s="28">
        <v>1</v>
      </c>
      <c r="I5" s="28">
        <v>1</v>
      </c>
      <c r="J5" s="28">
        <v>1</v>
      </c>
      <c r="L5" t="s">
        <v>7</v>
      </c>
      <c r="N5" t="s">
        <v>8</v>
      </c>
      <c r="S5" t="s">
        <v>8</v>
      </c>
    </row>
    <row r="6" spans="1:20">
      <c r="A6" s="28">
        <v>651692000</v>
      </c>
      <c r="B6" s="28">
        <v>1</v>
      </c>
      <c r="C6" s="28">
        <v>1089</v>
      </c>
      <c r="D6" s="28">
        <v>191210</v>
      </c>
      <c r="E6" s="28">
        <v>570</v>
      </c>
      <c r="F6" s="28">
        <v>38</v>
      </c>
      <c r="G6" s="37">
        <v>0.75</v>
      </c>
      <c r="H6" s="28">
        <v>1</v>
      </c>
      <c r="I6" s="28">
        <v>1</v>
      </c>
      <c r="J6" s="28">
        <v>1</v>
      </c>
      <c r="N6">
        <v>1</v>
      </c>
      <c r="O6">
        <v>0</v>
      </c>
      <c r="S6">
        <v>1</v>
      </c>
      <c r="T6">
        <v>0</v>
      </c>
    </row>
    <row r="7" spans="1:20">
      <c r="A7" s="28">
        <v>604310000</v>
      </c>
      <c r="B7" s="28">
        <v>0</v>
      </c>
      <c r="C7" s="28">
        <v>1570</v>
      </c>
      <c r="D7" s="28">
        <v>400</v>
      </c>
      <c r="E7" s="28">
        <v>6</v>
      </c>
      <c r="F7" s="28">
        <v>3</v>
      </c>
      <c r="G7" s="37">
        <v>0.71</v>
      </c>
      <c r="H7" s="28">
        <v>1</v>
      </c>
      <c r="I7" s="28">
        <v>1</v>
      </c>
      <c r="J7" s="28">
        <v>1</v>
      </c>
      <c r="L7" t="s">
        <v>9</v>
      </c>
      <c r="M7">
        <v>1</v>
      </c>
      <c r="N7">
        <f>COUNTIFS($B$1:$B$166,$M$7,$J$1:$J$166,N6)</f>
        <v>31</v>
      </c>
      <c r="O7">
        <f>COUNTIFS($B$1:$B$166,$M$7,$J$1:$J$166,O6)</f>
        <v>19</v>
      </c>
      <c r="Q7" t="s">
        <v>9</v>
      </c>
      <c r="R7">
        <v>1</v>
      </c>
      <c r="S7">
        <v>7</v>
      </c>
      <c r="T7">
        <v>43</v>
      </c>
    </row>
    <row r="8" spans="1:20">
      <c r="A8" s="28">
        <v>624836000</v>
      </c>
      <c r="B8" s="28">
        <v>1</v>
      </c>
      <c r="C8" s="28">
        <v>338</v>
      </c>
      <c r="D8" s="28">
        <v>282500</v>
      </c>
      <c r="E8" s="28">
        <v>331</v>
      </c>
      <c r="F8" s="28">
        <v>79</v>
      </c>
      <c r="G8" s="37">
        <v>0.63</v>
      </c>
      <c r="H8" s="28">
        <v>1</v>
      </c>
      <c r="I8" s="28">
        <v>1</v>
      </c>
      <c r="J8" s="28">
        <v>1</v>
      </c>
      <c r="M8">
        <v>0</v>
      </c>
      <c r="N8">
        <f>COUNTIFS($B$1:$B$166,$M$8,$J$1:$J$166,N6)</f>
        <v>19</v>
      </c>
      <c r="O8">
        <f>COUNTIFS($B$1:$B$166,$M$8,$J$1:$J$166,O6)</f>
        <v>96</v>
      </c>
      <c r="R8">
        <v>0</v>
      </c>
      <c r="S8">
        <v>5</v>
      </c>
      <c r="T8">
        <v>5</v>
      </c>
    </row>
    <row r="9" spans="1:20">
      <c r="A9" s="28">
        <v>621998000</v>
      </c>
      <c r="B9" s="28">
        <v>1</v>
      </c>
      <c r="C9" s="28">
        <v>284</v>
      </c>
      <c r="D9" s="28">
        <v>261650</v>
      </c>
      <c r="E9" s="28">
        <v>247</v>
      </c>
      <c r="F9" s="28">
        <v>70</v>
      </c>
      <c r="G9" s="37">
        <v>0.6</v>
      </c>
      <c r="H9" s="28">
        <v>1</v>
      </c>
      <c r="I9" s="28">
        <v>1</v>
      </c>
      <c r="J9" s="28">
        <v>1</v>
      </c>
    </row>
    <row r="10" spans="1:20">
      <c r="A10" s="28">
        <v>624838000</v>
      </c>
      <c r="B10" s="28">
        <v>1</v>
      </c>
      <c r="C10" s="28">
        <v>409</v>
      </c>
      <c r="D10" s="28">
        <v>201660</v>
      </c>
      <c r="E10" s="28">
        <v>1861</v>
      </c>
      <c r="F10" s="28">
        <v>47</v>
      </c>
      <c r="G10" s="37">
        <v>0.56999999999999995</v>
      </c>
      <c r="H10" s="28">
        <v>1</v>
      </c>
      <c r="I10" s="28">
        <v>1</v>
      </c>
      <c r="J10" s="28">
        <v>1</v>
      </c>
    </row>
    <row r="11" spans="1:20">
      <c r="A11" s="28">
        <v>664153000</v>
      </c>
      <c r="B11" s="28">
        <v>0</v>
      </c>
      <c r="C11" s="28">
        <v>694</v>
      </c>
      <c r="D11" s="28">
        <v>100010</v>
      </c>
      <c r="E11" s="28">
        <v>160</v>
      </c>
      <c r="F11" s="28">
        <v>22</v>
      </c>
      <c r="G11" s="37">
        <v>0.55000000000000004</v>
      </c>
      <c r="H11" s="28">
        <v>1</v>
      </c>
      <c r="I11" s="28">
        <v>1</v>
      </c>
      <c r="J11" s="28">
        <v>1</v>
      </c>
      <c r="M11" s="10" t="s">
        <v>149</v>
      </c>
      <c r="N11" s="1">
        <f>N7/(SUM(N7:O8))</f>
        <v>0.18787878787878787</v>
      </c>
      <c r="O11" s="68">
        <f>O8/(SUM(N7:O8))</f>
        <v>0.58181818181818179</v>
      </c>
      <c r="R11" s="1">
        <v>0.4</v>
      </c>
    </row>
    <row r="12" spans="1:20">
      <c r="A12" s="28">
        <v>664150000</v>
      </c>
      <c r="B12" s="28">
        <v>1</v>
      </c>
      <c r="C12" s="28">
        <v>90</v>
      </c>
      <c r="D12" s="28">
        <v>269020</v>
      </c>
      <c r="E12" s="28">
        <v>226</v>
      </c>
      <c r="F12" s="28">
        <v>57</v>
      </c>
      <c r="G12" s="37">
        <v>0.54</v>
      </c>
      <c r="H12" s="28">
        <v>1</v>
      </c>
      <c r="I12" s="28">
        <v>1</v>
      </c>
      <c r="J12" s="28">
        <v>1</v>
      </c>
      <c r="N12" s="1">
        <f>SUM(N11:O11)</f>
        <v>0.76969696969696966</v>
      </c>
      <c r="S12" t="s">
        <v>8</v>
      </c>
    </row>
    <row r="13" spans="1:20">
      <c r="A13" s="28">
        <v>610649000</v>
      </c>
      <c r="B13" s="28">
        <v>1</v>
      </c>
      <c r="C13" s="28">
        <v>624</v>
      </c>
      <c r="D13" s="28">
        <v>113230</v>
      </c>
      <c r="E13" s="28">
        <v>0</v>
      </c>
      <c r="F13" s="28">
        <v>42</v>
      </c>
      <c r="G13" s="37">
        <v>0.54</v>
      </c>
      <c r="H13" s="28">
        <v>1</v>
      </c>
      <c r="I13" s="28">
        <v>1</v>
      </c>
      <c r="J13" s="28">
        <v>1</v>
      </c>
      <c r="S13">
        <v>1</v>
      </c>
      <c r="T13">
        <v>0</v>
      </c>
    </row>
    <row r="14" spans="1:20">
      <c r="A14" s="28">
        <v>659573000</v>
      </c>
      <c r="B14" s="28">
        <v>1</v>
      </c>
      <c r="C14" s="28">
        <v>374</v>
      </c>
      <c r="D14" s="28">
        <v>110230</v>
      </c>
      <c r="E14" s="28">
        <v>442</v>
      </c>
      <c r="F14" s="28">
        <v>80</v>
      </c>
      <c r="G14" s="37">
        <v>0.46</v>
      </c>
      <c r="H14" s="28">
        <v>0</v>
      </c>
      <c r="I14" s="28">
        <v>1</v>
      </c>
      <c r="J14" s="28">
        <v>1</v>
      </c>
      <c r="Q14" t="s">
        <v>9</v>
      </c>
      <c r="R14">
        <v>1</v>
      </c>
      <c r="S14">
        <v>9</v>
      </c>
      <c r="T14">
        <v>41</v>
      </c>
    </row>
    <row r="15" spans="1:20">
      <c r="A15" s="28">
        <v>624707000</v>
      </c>
      <c r="B15" s="28">
        <v>1</v>
      </c>
      <c r="C15" s="28">
        <v>127</v>
      </c>
      <c r="D15" s="28">
        <v>153840</v>
      </c>
      <c r="E15" s="28">
        <v>169</v>
      </c>
      <c r="F15" s="28">
        <v>39</v>
      </c>
      <c r="G15" s="37">
        <v>0.43</v>
      </c>
      <c r="H15" s="28">
        <v>0</v>
      </c>
      <c r="I15" s="28">
        <v>1</v>
      </c>
      <c r="J15" s="28">
        <v>1</v>
      </c>
      <c r="R15">
        <v>0</v>
      </c>
      <c r="S15">
        <v>7</v>
      </c>
      <c r="T15">
        <v>7</v>
      </c>
    </row>
    <row r="16" spans="1:20">
      <c r="A16" s="28">
        <v>661964000</v>
      </c>
      <c r="B16" s="28">
        <v>0</v>
      </c>
      <c r="C16" s="28">
        <v>20</v>
      </c>
      <c r="D16" s="28">
        <v>174000</v>
      </c>
      <c r="E16" s="28">
        <v>13</v>
      </c>
      <c r="F16" s="28">
        <v>10</v>
      </c>
      <c r="G16" s="37">
        <v>0.42</v>
      </c>
      <c r="H16" s="28">
        <v>0</v>
      </c>
      <c r="I16" s="28">
        <v>1</v>
      </c>
      <c r="J16" s="28">
        <v>1</v>
      </c>
    </row>
    <row r="17" spans="1:12">
      <c r="A17" s="28">
        <v>604340000</v>
      </c>
      <c r="B17" s="28">
        <v>0</v>
      </c>
      <c r="C17" s="28">
        <v>74</v>
      </c>
      <c r="D17" s="28">
        <v>160770</v>
      </c>
      <c r="E17" s="28">
        <v>157</v>
      </c>
      <c r="F17" s="28">
        <v>17</v>
      </c>
      <c r="G17" s="37">
        <v>0.42</v>
      </c>
      <c r="H17" s="28">
        <v>0</v>
      </c>
      <c r="I17" s="28">
        <v>1</v>
      </c>
      <c r="J17" s="28">
        <v>1</v>
      </c>
    </row>
    <row r="18" spans="1:12">
      <c r="A18" s="28">
        <v>621992000</v>
      </c>
      <c r="B18" s="28">
        <v>1</v>
      </c>
      <c r="C18" s="28">
        <v>131</v>
      </c>
      <c r="D18" s="28">
        <v>123160</v>
      </c>
      <c r="E18" s="28">
        <v>1</v>
      </c>
      <c r="F18" s="28">
        <v>23</v>
      </c>
      <c r="G18" s="37">
        <v>0.4</v>
      </c>
      <c r="H18" s="28">
        <v>0</v>
      </c>
      <c r="I18" s="28">
        <v>0</v>
      </c>
      <c r="J18" s="28">
        <v>1</v>
      </c>
    </row>
    <row r="19" spans="1:12">
      <c r="A19" s="28">
        <v>661246000</v>
      </c>
      <c r="B19" s="28">
        <v>1</v>
      </c>
      <c r="C19" s="28">
        <v>349</v>
      </c>
      <c r="D19" s="28">
        <v>61360</v>
      </c>
      <c r="E19" s="28">
        <v>169</v>
      </c>
      <c r="F19" s="28">
        <v>106</v>
      </c>
      <c r="G19" s="37">
        <v>0.4</v>
      </c>
      <c r="H19" s="28">
        <v>0</v>
      </c>
      <c r="I19" s="28">
        <v>0</v>
      </c>
      <c r="J19" s="28">
        <v>1</v>
      </c>
    </row>
    <row r="20" spans="1:12">
      <c r="A20" s="28">
        <v>632705000</v>
      </c>
      <c r="B20" s="28">
        <v>1</v>
      </c>
      <c r="C20" s="28">
        <v>332</v>
      </c>
      <c r="D20" s="28">
        <v>54840</v>
      </c>
      <c r="E20" s="28">
        <v>0</v>
      </c>
      <c r="F20" s="28">
        <v>5</v>
      </c>
      <c r="G20" s="37">
        <v>0.39</v>
      </c>
      <c r="H20" s="28">
        <v>0</v>
      </c>
      <c r="I20" s="28">
        <v>0</v>
      </c>
      <c r="J20" s="28">
        <v>1</v>
      </c>
    </row>
    <row r="21" spans="1:12">
      <c r="A21" s="28">
        <v>610659000</v>
      </c>
      <c r="B21" s="28">
        <v>1</v>
      </c>
      <c r="C21" s="28">
        <v>251</v>
      </c>
      <c r="D21" s="28">
        <v>70500</v>
      </c>
      <c r="E21" s="28">
        <v>269</v>
      </c>
      <c r="F21" s="28">
        <v>52</v>
      </c>
      <c r="G21" s="37">
        <v>0.38</v>
      </c>
      <c r="H21" s="28">
        <v>0</v>
      </c>
      <c r="I21" s="28">
        <v>0</v>
      </c>
      <c r="J21" s="28">
        <v>1</v>
      </c>
    </row>
    <row r="22" spans="1:12">
      <c r="A22" s="28">
        <v>661239000</v>
      </c>
      <c r="B22" s="28">
        <v>0</v>
      </c>
      <c r="C22" s="28">
        <v>187</v>
      </c>
      <c r="D22" s="28">
        <v>91100</v>
      </c>
      <c r="E22" s="28">
        <v>101</v>
      </c>
      <c r="F22" s="28">
        <v>20</v>
      </c>
      <c r="G22" s="37">
        <v>0.38</v>
      </c>
      <c r="H22" s="28">
        <v>0</v>
      </c>
      <c r="I22" s="28">
        <v>0</v>
      </c>
      <c r="J22" s="28">
        <v>1</v>
      </c>
    </row>
    <row r="23" spans="1:12">
      <c r="A23" s="28">
        <v>632710000</v>
      </c>
      <c r="B23" s="28">
        <v>1</v>
      </c>
      <c r="C23" s="28">
        <v>269</v>
      </c>
      <c r="D23" s="28">
        <v>59260</v>
      </c>
      <c r="E23" s="28">
        <v>310</v>
      </c>
      <c r="F23" s="28">
        <v>47</v>
      </c>
      <c r="G23" s="37">
        <v>0.37</v>
      </c>
      <c r="H23" s="28">
        <v>0</v>
      </c>
      <c r="I23" s="28">
        <v>0</v>
      </c>
      <c r="J23" s="28">
        <v>1</v>
      </c>
      <c r="L23" t="s">
        <v>12</v>
      </c>
    </row>
    <row r="24" spans="1:12">
      <c r="A24" s="28">
        <v>648235000</v>
      </c>
      <c r="B24" s="28">
        <v>1</v>
      </c>
      <c r="C24" s="28">
        <v>470</v>
      </c>
      <c r="D24" s="28">
        <v>1880</v>
      </c>
      <c r="E24" s="28">
        <v>272</v>
      </c>
      <c r="F24" s="28">
        <v>9</v>
      </c>
      <c r="G24" s="37">
        <v>0.37</v>
      </c>
      <c r="H24" s="28">
        <v>0</v>
      </c>
      <c r="I24" s="28">
        <v>0</v>
      </c>
      <c r="J24" s="28">
        <v>1</v>
      </c>
    </row>
    <row r="25" spans="1:12">
      <c r="A25" s="28">
        <v>621901000</v>
      </c>
      <c r="B25" s="28">
        <v>1</v>
      </c>
      <c r="C25" s="28">
        <v>157</v>
      </c>
      <c r="D25" s="28">
        <v>69400</v>
      </c>
      <c r="E25" s="28">
        <v>43</v>
      </c>
      <c r="F25" s="28">
        <v>13</v>
      </c>
      <c r="G25" s="37">
        <v>0.35</v>
      </c>
      <c r="H25" s="28">
        <v>0</v>
      </c>
      <c r="I25" s="28">
        <v>0</v>
      </c>
      <c r="J25" s="28">
        <v>1</v>
      </c>
    </row>
    <row r="26" spans="1:12">
      <c r="A26" s="28">
        <v>679666000</v>
      </c>
      <c r="B26" s="28">
        <v>1</v>
      </c>
      <c r="C26" s="28">
        <v>10</v>
      </c>
      <c r="D26" s="28">
        <v>110380</v>
      </c>
      <c r="E26" s="28">
        <v>1</v>
      </c>
      <c r="F26" s="28">
        <v>13</v>
      </c>
      <c r="G26" s="37">
        <v>0.35</v>
      </c>
      <c r="H26" s="28">
        <v>0</v>
      </c>
      <c r="I26" s="28">
        <v>0</v>
      </c>
      <c r="J26" s="28">
        <v>1</v>
      </c>
    </row>
    <row r="27" spans="1:12">
      <c r="A27" s="28">
        <v>621990000</v>
      </c>
      <c r="B27" s="28">
        <v>1</v>
      </c>
      <c r="C27" s="28">
        <v>219</v>
      </c>
      <c r="D27" s="28">
        <v>49790</v>
      </c>
      <c r="E27" s="28">
        <v>392</v>
      </c>
      <c r="F27" s="28">
        <v>75</v>
      </c>
      <c r="G27" s="37">
        <v>0.35</v>
      </c>
      <c r="H27" s="28">
        <v>0</v>
      </c>
      <c r="I27" s="28">
        <v>0</v>
      </c>
      <c r="J27" s="28">
        <v>1</v>
      </c>
    </row>
    <row r="28" spans="1:12">
      <c r="A28" s="28">
        <v>633884000</v>
      </c>
      <c r="B28" s="28">
        <v>0</v>
      </c>
      <c r="C28" s="28">
        <v>0</v>
      </c>
      <c r="D28" s="28">
        <v>116710</v>
      </c>
      <c r="E28" s="28">
        <v>0</v>
      </c>
      <c r="F28" s="28">
        <v>0</v>
      </c>
      <c r="G28" s="37">
        <v>0.35</v>
      </c>
      <c r="H28" s="28">
        <v>0</v>
      </c>
      <c r="I28" s="28">
        <v>0</v>
      </c>
      <c r="J28" s="28">
        <v>1</v>
      </c>
    </row>
    <row r="29" spans="1:12">
      <c r="A29" s="28">
        <v>659574000</v>
      </c>
      <c r="B29" s="28">
        <v>1</v>
      </c>
      <c r="C29" s="28">
        <v>166</v>
      </c>
      <c r="D29" s="28">
        <v>42830</v>
      </c>
      <c r="E29" s="28">
        <v>190</v>
      </c>
      <c r="F29" s="28">
        <v>31</v>
      </c>
      <c r="G29" s="37">
        <v>0.33</v>
      </c>
      <c r="H29" s="28">
        <v>0</v>
      </c>
      <c r="I29" s="28">
        <v>0</v>
      </c>
      <c r="J29" s="28">
        <v>1</v>
      </c>
    </row>
    <row r="30" spans="1:12">
      <c r="A30" s="28">
        <v>660772000</v>
      </c>
      <c r="B30" s="28">
        <v>1</v>
      </c>
      <c r="C30" s="28">
        <v>10</v>
      </c>
      <c r="D30" s="28">
        <v>88370</v>
      </c>
      <c r="E30" s="28">
        <v>4</v>
      </c>
      <c r="F30" s="28">
        <v>3</v>
      </c>
      <c r="G30" s="37">
        <v>0.33</v>
      </c>
      <c r="H30" s="28">
        <v>0</v>
      </c>
      <c r="I30" s="28">
        <v>0</v>
      </c>
      <c r="J30" s="28">
        <v>1</v>
      </c>
    </row>
    <row r="31" spans="1:12">
      <c r="A31" s="28">
        <v>633217000</v>
      </c>
      <c r="B31" s="28">
        <v>0</v>
      </c>
      <c r="C31" s="28">
        <v>0</v>
      </c>
      <c r="D31" s="28">
        <v>96280</v>
      </c>
      <c r="E31" s="28">
        <v>4</v>
      </c>
      <c r="F31" s="28">
        <v>1</v>
      </c>
      <c r="G31" s="37">
        <v>0.33</v>
      </c>
      <c r="H31" s="28">
        <v>0</v>
      </c>
      <c r="I31" s="28">
        <v>0</v>
      </c>
      <c r="J31" s="28">
        <v>1</v>
      </c>
    </row>
    <row r="32" spans="1:12">
      <c r="A32" s="28">
        <v>679911000</v>
      </c>
      <c r="B32" s="28">
        <v>0</v>
      </c>
      <c r="C32" s="28">
        <v>1</v>
      </c>
      <c r="D32" s="28">
        <v>83780</v>
      </c>
      <c r="E32" s="28">
        <v>0</v>
      </c>
      <c r="F32" s="28">
        <v>0</v>
      </c>
      <c r="G32" s="37">
        <v>0.32</v>
      </c>
      <c r="H32" s="28">
        <v>0</v>
      </c>
      <c r="I32" s="28">
        <v>0</v>
      </c>
      <c r="J32" s="28">
        <v>1</v>
      </c>
    </row>
    <row r="33" spans="1:10">
      <c r="A33" s="28">
        <v>669653000</v>
      </c>
      <c r="B33" s="28">
        <v>0</v>
      </c>
      <c r="C33" s="28">
        <v>17</v>
      </c>
      <c r="D33" s="28">
        <v>80420</v>
      </c>
      <c r="E33" s="28">
        <v>14</v>
      </c>
      <c r="F33" s="28">
        <v>22</v>
      </c>
      <c r="G33" s="37">
        <v>0.32</v>
      </c>
      <c r="H33" s="28">
        <v>0</v>
      </c>
      <c r="I33" s="28">
        <v>0</v>
      </c>
      <c r="J33" s="28">
        <v>1</v>
      </c>
    </row>
    <row r="34" spans="1:10">
      <c r="A34" s="28">
        <v>651983000</v>
      </c>
      <c r="B34" s="28">
        <v>1</v>
      </c>
      <c r="C34" s="28">
        <v>143</v>
      </c>
      <c r="D34" s="28">
        <v>42420</v>
      </c>
      <c r="E34" s="28">
        <v>156</v>
      </c>
      <c r="F34" s="28">
        <v>27</v>
      </c>
      <c r="G34" s="37">
        <v>0.32</v>
      </c>
      <c r="H34" s="28">
        <v>0</v>
      </c>
      <c r="I34" s="28">
        <v>0</v>
      </c>
      <c r="J34" s="28">
        <v>1</v>
      </c>
    </row>
    <row r="35" spans="1:10">
      <c r="A35" s="28">
        <v>661959000</v>
      </c>
      <c r="B35" s="28">
        <v>1</v>
      </c>
      <c r="C35" s="28">
        <v>53</v>
      </c>
      <c r="D35" s="28">
        <v>67230</v>
      </c>
      <c r="E35" s="28">
        <v>62</v>
      </c>
      <c r="F35" s="28">
        <v>40</v>
      </c>
      <c r="G35" s="37">
        <v>0.32</v>
      </c>
      <c r="H35" s="28">
        <v>0</v>
      </c>
      <c r="I35" s="28">
        <v>0</v>
      </c>
      <c r="J35" s="28">
        <v>1</v>
      </c>
    </row>
    <row r="36" spans="1:10">
      <c r="A36" s="28">
        <v>604338000</v>
      </c>
      <c r="B36" s="28">
        <v>0</v>
      </c>
      <c r="C36" s="28">
        <v>122</v>
      </c>
      <c r="D36" s="28">
        <v>48220</v>
      </c>
      <c r="E36" s="28">
        <v>39</v>
      </c>
      <c r="F36" s="28">
        <v>14</v>
      </c>
      <c r="G36" s="37">
        <v>0.32</v>
      </c>
      <c r="H36" s="28">
        <v>0</v>
      </c>
      <c r="I36" s="28">
        <v>0</v>
      </c>
      <c r="J36" s="28">
        <v>1</v>
      </c>
    </row>
    <row r="37" spans="1:10">
      <c r="A37" s="28">
        <v>632635000</v>
      </c>
      <c r="B37" s="28">
        <v>1</v>
      </c>
      <c r="C37" s="28">
        <v>86</v>
      </c>
      <c r="D37" s="28">
        <v>46190</v>
      </c>
      <c r="E37" s="28">
        <v>112</v>
      </c>
      <c r="F37" s="28">
        <v>17</v>
      </c>
      <c r="G37" s="37">
        <v>0.31</v>
      </c>
      <c r="H37" s="28">
        <v>0</v>
      </c>
      <c r="I37" s="28">
        <v>0</v>
      </c>
      <c r="J37" s="28">
        <v>1</v>
      </c>
    </row>
    <row r="38" spans="1:10">
      <c r="A38" s="28">
        <v>604341000</v>
      </c>
      <c r="B38" s="28">
        <v>1</v>
      </c>
      <c r="C38" s="28">
        <v>252</v>
      </c>
      <c r="D38" s="28">
        <v>3270</v>
      </c>
      <c r="E38" s="28">
        <v>143</v>
      </c>
      <c r="F38" s="28">
        <v>62</v>
      </c>
      <c r="G38" s="37">
        <v>0.31</v>
      </c>
      <c r="H38" s="28">
        <v>0</v>
      </c>
      <c r="I38" s="28">
        <v>0</v>
      </c>
      <c r="J38" s="28">
        <v>1</v>
      </c>
    </row>
    <row r="39" spans="1:10">
      <c r="A39" s="28">
        <v>684246000</v>
      </c>
      <c r="B39" s="28">
        <v>1</v>
      </c>
      <c r="C39" s="28">
        <v>32</v>
      </c>
      <c r="D39" s="28">
        <v>66430</v>
      </c>
      <c r="E39" s="28">
        <v>46</v>
      </c>
      <c r="F39" s="28">
        <v>11</v>
      </c>
      <c r="G39" s="37">
        <v>0.31</v>
      </c>
      <c r="H39" s="28">
        <v>0</v>
      </c>
      <c r="I39" s="28">
        <v>0</v>
      </c>
      <c r="J39" s="28">
        <v>1</v>
      </c>
    </row>
    <row r="40" spans="1:10">
      <c r="A40" s="28">
        <v>621095000</v>
      </c>
      <c r="B40" s="28">
        <v>1</v>
      </c>
      <c r="C40" s="28">
        <v>47</v>
      </c>
      <c r="D40" s="28">
        <v>55960</v>
      </c>
      <c r="E40" s="28">
        <v>16</v>
      </c>
      <c r="F40" s="28">
        <v>10</v>
      </c>
      <c r="G40" s="37">
        <v>0.31</v>
      </c>
      <c r="H40" s="28">
        <v>0</v>
      </c>
      <c r="I40" s="28">
        <v>0</v>
      </c>
      <c r="J40" s="28">
        <v>1</v>
      </c>
    </row>
    <row r="41" spans="1:10">
      <c r="A41" s="28">
        <v>659569000</v>
      </c>
      <c r="B41" s="28">
        <v>0</v>
      </c>
      <c r="C41" s="28">
        <v>64</v>
      </c>
      <c r="D41" s="28">
        <v>43100</v>
      </c>
      <c r="E41" s="28">
        <v>194</v>
      </c>
      <c r="F41" s="28">
        <v>84</v>
      </c>
      <c r="G41" s="37">
        <v>0.3</v>
      </c>
      <c r="H41" s="28">
        <v>0</v>
      </c>
      <c r="I41" s="28">
        <v>0</v>
      </c>
      <c r="J41" s="28">
        <v>1</v>
      </c>
    </row>
    <row r="42" spans="1:10">
      <c r="A42" s="28">
        <v>648159000</v>
      </c>
      <c r="B42" s="28">
        <v>1</v>
      </c>
      <c r="C42" s="28">
        <v>233</v>
      </c>
      <c r="D42" s="28">
        <v>300</v>
      </c>
      <c r="E42" s="28">
        <v>172</v>
      </c>
      <c r="F42" s="28">
        <v>30</v>
      </c>
      <c r="G42" s="37">
        <v>0.3</v>
      </c>
      <c r="H42" s="28">
        <v>0</v>
      </c>
      <c r="I42" s="28">
        <v>0</v>
      </c>
      <c r="J42" s="28">
        <v>1</v>
      </c>
    </row>
    <row r="43" spans="1:10">
      <c r="A43" s="28">
        <v>624706000</v>
      </c>
      <c r="B43" s="28">
        <v>1</v>
      </c>
      <c r="C43" s="28">
        <v>61</v>
      </c>
      <c r="D43" s="28">
        <v>40140</v>
      </c>
      <c r="E43" s="28">
        <v>22</v>
      </c>
      <c r="F43" s="28">
        <v>3</v>
      </c>
      <c r="G43" s="37">
        <v>0.28999999999999998</v>
      </c>
      <c r="H43" s="28">
        <v>0</v>
      </c>
      <c r="I43" s="28">
        <v>0</v>
      </c>
      <c r="J43" s="28">
        <v>1</v>
      </c>
    </row>
    <row r="44" spans="1:10">
      <c r="A44" s="28">
        <v>610391000</v>
      </c>
      <c r="B44" s="28">
        <v>0</v>
      </c>
      <c r="C44" s="28">
        <v>2</v>
      </c>
      <c r="D44" s="28">
        <v>49130</v>
      </c>
      <c r="E44" s="28">
        <v>14</v>
      </c>
      <c r="F44" s="28">
        <v>3</v>
      </c>
      <c r="G44" s="37">
        <v>0.28999999999999998</v>
      </c>
      <c r="H44" s="28">
        <v>0</v>
      </c>
      <c r="I44" s="28">
        <v>0</v>
      </c>
      <c r="J44" s="28">
        <v>1</v>
      </c>
    </row>
    <row r="45" spans="1:10">
      <c r="A45" s="28">
        <v>623865000</v>
      </c>
      <c r="B45" s="28">
        <v>1</v>
      </c>
      <c r="C45" s="28">
        <v>169</v>
      </c>
      <c r="D45" s="28">
        <v>3020</v>
      </c>
      <c r="E45" s="28">
        <v>167</v>
      </c>
      <c r="F45" s="28">
        <v>20</v>
      </c>
      <c r="G45" s="37">
        <v>0.28999999999999998</v>
      </c>
      <c r="H45" s="28">
        <v>0</v>
      </c>
      <c r="I45" s="28">
        <v>0</v>
      </c>
      <c r="J45" s="28">
        <v>1</v>
      </c>
    </row>
    <row r="46" spans="1:10">
      <c r="A46" s="28">
        <v>664156000</v>
      </c>
      <c r="B46" s="28">
        <v>1</v>
      </c>
      <c r="C46" s="28">
        <v>160</v>
      </c>
      <c r="D46" s="28">
        <v>7740</v>
      </c>
      <c r="E46" s="28">
        <v>87</v>
      </c>
      <c r="F46" s="28">
        <v>75</v>
      </c>
      <c r="G46" s="37">
        <v>0.28999999999999998</v>
      </c>
      <c r="H46" s="28">
        <v>0</v>
      </c>
      <c r="I46" s="28">
        <v>0</v>
      </c>
      <c r="J46" s="28">
        <v>1</v>
      </c>
    </row>
    <row r="47" spans="1:10">
      <c r="A47" s="28">
        <v>661242000</v>
      </c>
      <c r="B47" s="28">
        <v>0</v>
      </c>
      <c r="C47" s="28">
        <v>121</v>
      </c>
      <c r="D47" s="28">
        <v>13340</v>
      </c>
      <c r="E47" s="28">
        <v>50</v>
      </c>
      <c r="F47" s="28">
        <v>45</v>
      </c>
      <c r="G47" s="37">
        <v>0.28999999999999998</v>
      </c>
      <c r="H47" s="28">
        <v>0</v>
      </c>
      <c r="I47" s="28">
        <v>0</v>
      </c>
      <c r="J47" s="28">
        <v>1</v>
      </c>
    </row>
    <row r="48" spans="1:10">
      <c r="A48" s="28">
        <v>674786000</v>
      </c>
      <c r="B48" s="28">
        <v>0</v>
      </c>
      <c r="C48" s="28">
        <v>0</v>
      </c>
      <c r="D48" s="28">
        <v>48120</v>
      </c>
      <c r="E48" s="28">
        <v>0</v>
      </c>
      <c r="F48" s="28">
        <v>0</v>
      </c>
      <c r="G48" s="37">
        <v>0.28999999999999998</v>
      </c>
      <c r="H48" s="28">
        <v>0</v>
      </c>
      <c r="I48" s="28">
        <v>0</v>
      </c>
      <c r="J48" s="28">
        <v>1</v>
      </c>
    </row>
    <row r="49" spans="1:10">
      <c r="A49" s="28">
        <v>638506000</v>
      </c>
      <c r="B49" s="28">
        <v>0</v>
      </c>
      <c r="C49" s="28">
        <v>63</v>
      </c>
      <c r="D49" s="28">
        <v>21120</v>
      </c>
      <c r="E49" s="28">
        <v>22</v>
      </c>
      <c r="F49" s="28">
        <v>23</v>
      </c>
      <c r="G49" s="37">
        <v>0.28000000000000003</v>
      </c>
      <c r="H49" s="28">
        <v>0</v>
      </c>
      <c r="I49" s="28">
        <v>0</v>
      </c>
      <c r="J49" s="28">
        <v>1</v>
      </c>
    </row>
    <row r="50" spans="1:10">
      <c r="A50" s="28">
        <v>602069000</v>
      </c>
      <c r="B50" s="28">
        <v>1</v>
      </c>
      <c r="C50" s="28">
        <v>134</v>
      </c>
      <c r="D50" s="28">
        <v>8580</v>
      </c>
      <c r="E50" s="28">
        <v>4</v>
      </c>
      <c r="F50" s="28">
        <v>14</v>
      </c>
      <c r="G50" s="37">
        <v>0.28000000000000003</v>
      </c>
      <c r="H50" s="28">
        <v>0</v>
      </c>
      <c r="I50" s="28">
        <v>0</v>
      </c>
      <c r="J50" s="28">
        <v>1</v>
      </c>
    </row>
    <row r="51" spans="1:10">
      <c r="A51" s="28">
        <v>654270000</v>
      </c>
      <c r="B51" s="28">
        <v>0</v>
      </c>
      <c r="C51" s="28">
        <v>11</v>
      </c>
      <c r="D51" s="28">
        <v>39610</v>
      </c>
      <c r="E51" s="28">
        <v>3</v>
      </c>
      <c r="F51" s="28">
        <v>1</v>
      </c>
      <c r="G51" s="37">
        <v>0.28000000000000003</v>
      </c>
      <c r="H51" s="28">
        <v>0</v>
      </c>
      <c r="I51" s="28">
        <v>0</v>
      </c>
      <c r="J51" s="28">
        <v>1</v>
      </c>
    </row>
    <row r="52" spans="1:10">
      <c r="A52" s="28">
        <v>621260000</v>
      </c>
      <c r="B52" s="28">
        <v>1</v>
      </c>
      <c r="C52" s="28">
        <v>3</v>
      </c>
      <c r="D52" s="28">
        <v>36040</v>
      </c>
      <c r="E52" s="28">
        <v>0</v>
      </c>
      <c r="F52" s="28">
        <v>15</v>
      </c>
      <c r="G52" s="31">
        <v>0.28000000000000003</v>
      </c>
      <c r="H52" s="28">
        <v>0</v>
      </c>
      <c r="I52" s="28">
        <v>0</v>
      </c>
      <c r="J52" s="28">
        <v>0</v>
      </c>
    </row>
    <row r="53" spans="1:10">
      <c r="A53" s="28">
        <v>664165000</v>
      </c>
      <c r="B53" s="28">
        <v>1</v>
      </c>
      <c r="C53" s="28">
        <v>25</v>
      </c>
      <c r="D53" s="28">
        <v>34170</v>
      </c>
      <c r="E53" s="28">
        <v>2</v>
      </c>
      <c r="F53" s="28">
        <v>2</v>
      </c>
      <c r="G53" s="31">
        <v>0.28000000000000003</v>
      </c>
      <c r="H53" s="28">
        <v>0</v>
      </c>
      <c r="I53" s="28">
        <v>0</v>
      </c>
      <c r="J53" s="28">
        <v>0</v>
      </c>
    </row>
    <row r="54" spans="1:10">
      <c r="A54" s="28">
        <v>661243000</v>
      </c>
      <c r="B54" s="28">
        <v>1</v>
      </c>
      <c r="C54" s="28">
        <v>73</v>
      </c>
      <c r="D54" s="28">
        <v>23300</v>
      </c>
      <c r="E54" s="28">
        <v>61</v>
      </c>
      <c r="F54" s="28">
        <v>53</v>
      </c>
      <c r="G54" s="31">
        <v>0.28000000000000003</v>
      </c>
      <c r="H54" s="28">
        <v>0</v>
      </c>
      <c r="I54" s="28">
        <v>0</v>
      </c>
      <c r="J54" s="28">
        <v>0</v>
      </c>
    </row>
    <row r="55" spans="1:10">
      <c r="A55" s="28">
        <v>648161000</v>
      </c>
      <c r="B55" s="28">
        <v>0</v>
      </c>
      <c r="C55" s="28">
        <v>127</v>
      </c>
      <c r="D55" s="28">
        <v>780</v>
      </c>
      <c r="E55" s="28">
        <v>43</v>
      </c>
      <c r="F55" s="28">
        <v>72</v>
      </c>
      <c r="G55" s="31">
        <v>0.28000000000000003</v>
      </c>
      <c r="H55" s="28">
        <v>0</v>
      </c>
      <c r="I55" s="28">
        <v>0</v>
      </c>
      <c r="J55" s="28">
        <v>0</v>
      </c>
    </row>
    <row r="56" spans="1:10">
      <c r="A56" s="28">
        <v>680968000</v>
      </c>
      <c r="B56" s="28">
        <v>0</v>
      </c>
      <c r="C56" s="28">
        <v>18</v>
      </c>
      <c r="D56" s="28">
        <v>22850</v>
      </c>
      <c r="E56" s="28">
        <v>11</v>
      </c>
      <c r="F56" s="28">
        <v>21</v>
      </c>
      <c r="G56" s="31">
        <v>0.27</v>
      </c>
      <c r="H56" s="28">
        <v>0</v>
      </c>
      <c r="I56" s="28">
        <v>0</v>
      </c>
      <c r="J56" s="28">
        <v>0</v>
      </c>
    </row>
    <row r="57" spans="1:10">
      <c r="A57" s="28">
        <v>604334000</v>
      </c>
      <c r="B57" s="28">
        <v>0</v>
      </c>
      <c r="C57" s="28">
        <v>92</v>
      </c>
      <c r="D57" s="28">
        <v>260</v>
      </c>
      <c r="E57" s="28">
        <v>165</v>
      </c>
      <c r="F57" s="28">
        <v>24</v>
      </c>
      <c r="G57" s="31">
        <v>0.27</v>
      </c>
      <c r="H57" s="28">
        <v>0</v>
      </c>
      <c r="I57" s="28">
        <v>0</v>
      </c>
      <c r="J57" s="28">
        <v>0</v>
      </c>
    </row>
    <row r="58" spans="1:10">
      <c r="A58" s="28">
        <v>669644000</v>
      </c>
      <c r="B58" s="28">
        <v>0</v>
      </c>
      <c r="C58" s="28">
        <v>2</v>
      </c>
      <c r="D58" s="28">
        <v>33550</v>
      </c>
      <c r="E58" s="28">
        <v>3</v>
      </c>
      <c r="F58" s="28">
        <v>47</v>
      </c>
      <c r="G58" s="31">
        <v>0.27</v>
      </c>
      <c r="H58" s="28">
        <v>0</v>
      </c>
      <c r="I58" s="28">
        <v>0</v>
      </c>
      <c r="J58" s="28">
        <v>0</v>
      </c>
    </row>
    <row r="59" spans="1:10">
      <c r="A59" s="28">
        <v>664151000</v>
      </c>
      <c r="B59" s="28">
        <v>0</v>
      </c>
      <c r="C59" s="28">
        <v>18</v>
      </c>
      <c r="D59" s="28">
        <v>21970</v>
      </c>
      <c r="E59" s="28">
        <v>54</v>
      </c>
      <c r="F59" s="28">
        <v>11</v>
      </c>
      <c r="G59" s="31">
        <v>0.27</v>
      </c>
      <c r="H59" s="28">
        <v>0</v>
      </c>
      <c r="I59" s="28">
        <v>0</v>
      </c>
      <c r="J59" s="28">
        <v>0</v>
      </c>
    </row>
    <row r="60" spans="1:10">
      <c r="A60" s="28">
        <v>632804000</v>
      </c>
      <c r="B60" s="28">
        <v>0</v>
      </c>
      <c r="C60" s="28">
        <v>4</v>
      </c>
      <c r="D60" s="28">
        <v>28220</v>
      </c>
      <c r="E60" s="28">
        <v>1197</v>
      </c>
      <c r="F60" s="28">
        <v>14</v>
      </c>
      <c r="G60" s="31">
        <v>0.27</v>
      </c>
      <c r="H60" s="28">
        <v>0</v>
      </c>
      <c r="I60" s="28">
        <v>0</v>
      </c>
      <c r="J60" s="28">
        <v>0</v>
      </c>
    </row>
    <row r="61" spans="1:10">
      <c r="A61" s="28">
        <v>684253000</v>
      </c>
      <c r="B61" s="28">
        <v>1</v>
      </c>
      <c r="C61" s="28">
        <v>8</v>
      </c>
      <c r="D61" s="28">
        <v>31390</v>
      </c>
      <c r="E61" s="28">
        <v>26</v>
      </c>
      <c r="F61" s="28">
        <v>1</v>
      </c>
      <c r="G61" s="31">
        <v>0.27</v>
      </c>
      <c r="H61" s="28">
        <v>0</v>
      </c>
      <c r="I61" s="28">
        <v>0</v>
      </c>
      <c r="J61" s="28">
        <v>0</v>
      </c>
    </row>
    <row r="62" spans="1:10">
      <c r="A62" s="28">
        <v>604343000</v>
      </c>
      <c r="B62" s="28">
        <v>0</v>
      </c>
      <c r="C62" s="28">
        <v>36</v>
      </c>
      <c r="D62" s="28">
        <v>20270</v>
      </c>
      <c r="E62" s="28">
        <v>25</v>
      </c>
      <c r="F62" s="28">
        <v>12</v>
      </c>
      <c r="G62" s="31">
        <v>0.27</v>
      </c>
      <c r="H62" s="28">
        <v>0</v>
      </c>
      <c r="I62" s="28">
        <v>0</v>
      </c>
      <c r="J62" s="28">
        <v>0</v>
      </c>
    </row>
    <row r="63" spans="1:10">
      <c r="A63" s="28">
        <v>669659000</v>
      </c>
      <c r="B63" s="28">
        <v>1</v>
      </c>
      <c r="C63" s="28">
        <v>10</v>
      </c>
      <c r="D63" s="28">
        <v>24260</v>
      </c>
      <c r="E63" s="28">
        <v>14</v>
      </c>
      <c r="F63" s="28">
        <v>18</v>
      </c>
      <c r="G63" s="31">
        <v>0.27</v>
      </c>
      <c r="H63" s="28">
        <v>0</v>
      </c>
      <c r="I63" s="28">
        <v>0</v>
      </c>
      <c r="J63" s="28">
        <v>0</v>
      </c>
    </row>
    <row r="64" spans="1:10">
      <c r="A64" s="28">
        <v>624715000</v>
      </c>
      <c r="B64" s="28">
        <v>1</v>
      </c>
      <c r="C64" s="28">
        <v>27</v>
      </c>
      <c r="D64" s="28">
        <v>19670</v>
      </c>
      <c r="E64" s="28">
        <v>49</v>
      </c>
      <c r="F64" s="28">
        <v>8</v>
      </c>
      <c r="G64" s="31">
        <v>0.27</v>
      </c>
      <c r="H64" s="28">
        <v>0</v>
      </c>
      <c r="I64" s="28">
        <v>0</v>
      </c>
      <c r="J64" s="28">
        <v>0</v>
      </c>
    </row>
    <row r="65" spans="1:10">
      <c r="A65" s="28">
        <v>648077000</v>
      </c>
      <c r="B65" s="28">
        <v>1</v>
      </c>
      <c r="C65" s="28">
        <v>84</v>
      </c>
      <c r="D65" s="28">
        <v>11460</v>
      </c>
      <c r="E65" s="28">
        <v>111</v>
      </c>
      <c r="F65" s="28">
        <v>18</v>
      </c>
      <c r="G65" s="31">
        <v>0.27</v>
      </c>
      <c r="H65" s="28">
        <v>0</v>
      </c>
      <c r="I65" s="28">
        <v>0</v>
      </c>
      <c r="J65" s="28">
        <v>0</v>
      </c>
    </row>
    <row r="66" spans="1:10">
      <c r="A66" s="28">
        <v>684262000</v>
      </c>
      <c r="B66" s="28">
        <v>0</v>
      </c>
      <c r="C66" s="28">
        <v>19</v>
      </c>
      <c r="D66" s="28">
        <v>9900</v>
      </c>
      <c r="E66" s="28">
        <v>23</v>
      </c>
      <c r="F66" s="28">
        <v>3</v>
      </c>
      <c r="G66" s="31">
        <v>0.26</v>
      </c>
      <c r="H66" s="28">
        <v>0</v>
      </c>
      <c r="I66" s="28">
        <v>0</v>
      </c>
      <c r="J66" s="28">
        <v>0</v>
      </c>
    </row>
    <row r="67" spans="1:10">
      <c r="A67" s="28">
        <v>650131000</v>
      </c>
      <c r="B67" s="28">
        <v>0</v>
      </c>
      <c r="C67" s="28">
        <v>2</v>
      </c>
      <c r="D67" s="28">
        <v>14770</v>
      </c>
      <c r="E67" s="28">
        <v>0</v>
      </c>
      <c r="F67" s="28">
        <v>0</v>
      </c>
      <c r="G67" s="31">
        <v>0.26</v>
      </c>
      <c r="H67" s="28">
        <v>0</v>
      </c>
      <c r="I67" s="28">
        <v>0</v>
      </c>
      <c r="J67" s="28">
        <v>0</v>
      </c>
    </row>
    <row r="68" spans="1:10">
      <c r="A68" s="28">
        <v>650262000</v>
      </c>
      <c r="B68" s="28">
        <v>0</v>
      </c>
      <c r="C68" s="28">
        <v>12</v>
      </c>
      <c r="D68" s="28">
        <v>17770</v>
      </c>
      <c r="E68" s="28">
        <v>12</v>
      </c>
      <c r="F68" s="28">
        <v>0</v>
      </c>
      <c r="G68" s="31">
        <v>0.26</v>
      </c>
      <c r="H68" s="28">
        <v>0</v>
      </c>
      <c r="I68" s="28">
        <v>0</v>
      </c>
      <c r="J68" s="28">
        <v>0</v>
      </c>
    </row>
    <row r="69" spans="1:10">
      <c r="A69" s="28">
        <v>604358000</v>
      </c>
      <c r="B69" s="28">
        <v>1</v>
      </c>
      <c r="C69" s="28">
        <v>50</v>
      </c>
      <c r="D69" s="28">
        <v>8590</v>
      </c>
      <c r="E69" s="28">
        <v>82</v>
      </c>
      <c r="F69" s="28">
        <v>65</v>
      </c>
      <c r="G69" s="31">
        <v>0.26</v>
      </c>
      <c r="H69" s="28">
        <v>0</v>
      </c>
      <c r="I69" s="28">
        <v>0</v>
      </c>
      <c r="J69" s="28">
        <v>0</v>
      </c>
    </row>
    <row r="70" spans="1:10">
      <c r="A70" s="28">
        <v>688352000</v>
      </c>
      <c r="B70" s="28">
        <v>1</v>
      </c>
      <c r="C70" s="28">
        <v>9</v>
      </c>
      <c r="D70" s="28">
        <v>13480</v>
      </c>
      <c r="E70" s="28">
        <v>9</v>
      </c>
      <c r="F70" s="28">
        <v>5</v>
      </c>
      <c r="G70" s="31">
        <v>0.26</v>
      </c>
      <c r="H70" s="28">
        <v>0</v>
      </c>
      <c r="I70" s="28">
        <v>0</v>
      </c>
      <c r="J70" s="28">
        <v>0</v>
      </c>
    </row>
    <row r="71" spans="1:10">
      <c r="A71" s="28">
        <v>662225000</v>
      </c>
      <c r="B71" s="28">
        <v>0</v>
      </c>
      <c r="C71" s="28">
        <v>6</v>
      </c>
      <c r="D71" s="28">
        <v>14880</v>
      </c>
      <c r="E71" s="28">
        <v>26</v>
      </c>
      <c r="F71" s="28">
        <v>5</v>
      </c>
      <c r="G71" s="31">
        <v>0.26</v>
      </c>
      <c r="H71" s="28">
        <v>0</v>
      </c>
      <c r="I71" s="28">
        <v>0</v>
      </c>
      <c r="J71" s="28">
        <v>0</v>
      </c>
    </row>
    <row r="72" spans="1:10">
      <c r="A72" s="28">
        <v>661961000</v>
      </c>
      <c r="B72" s="28">
        <v>1</v>
      </c>
      <c r="C72" s="28">
        <v>25</v>
      </c>
      <c r="D72" s="28">
        <v>6340</v>
      </c>
      <c r="E72" s="28">
        <v>7</v>
      </c>
      <c r="F72" s="28">
        <v>0</v>
      </c>
      <c r="G72" s="31">
        <v>0.26</v>
      </c>
      <c r="H72" s="28">
        <v>0</v>
      </c>
      <c r="I72" s="28">
        <v>0</v>
      </c>
      <c r="J72" s="28">
        <v>0</v>
      </c>
    </row>
    <row r="73" spans="1:10">
      <c r="A73" s="28">
        <v>664163000</v>
      </c>
      <c r="B73" s="28">
        <v>0</v>
      </c>
      <c r="C73" s="28">
        <v>21</v>
      </c>
      <c r="D73" s="28">
        <v>13720</v>
      </c>
      <c r="E73" s="28">
        <v>62</v>
      </c>
      <c r="F73" s="28">
        <v>1</v>
      </c>
      <c r="G73" s="31">
        <v>0.26</v>
      </c>
      <c r="H73" s="28">
        <v>0</v>
      </c>
      <c r="I73" s="28">
        <v>0</v>
      </c>
      <c r="J73" s="28">
        <v>0</v>
      </c>
    </row>
    <row r="74" spans="1:10">
      <c r="A74" s="28">
        <v>674805000</v>
      </c>
      <c r="B74" s="28">
        <v>0</v>
      </c>
      <c r="C74" s="28">
        <v>0</v>
      </c>
      <c r="D74" s="28">
        <v>13260</v>
      </c>
      <c r="E74" s="28">
        <v>0</v>
      </c>
      <c r="F74" s="28">
        <v>0</v>
      </c>
      <c r="G74" s="31">
        <v>0.26</v>
      </c>
      <c r="H74" s="28">
        <v>0</v>
      </c>
      <c r="I74" s="28">
        <v>0</v>
      </c>
      <c r="J74" s="28">
        <v>0</v>
      </c>
    </row>
    <row r="75" spans="1:10">
      <c r="A75" s="28">
        <v>651639000</v>
      </c>
      <c r="B75" s="28">
        <v>0</v>
      </c>
      <c r="C75" s="28">
        <v>7</v>
      </c>
      <c r="D75" s="28">
        <v>13600</v>
      </c>
      <c r="E75" s="28">
        <v>1</v>
      </c>
      <c r="F75" s="28">
        <v>1</v>
      </c>
      <c r="G75" s="31">
        <v>0.26</v>
      </c>
      <c r="H75" s="28">
        <v>0</v>
      </c>
      <c r="I75" s="28">
        <v>0</v>
      </c>
      <c r="J75" s="28">
        <v>0</v>
      </c>
    </row>
    <row r="76" spans="1:10">
      <c r="A76" s="28">
        <v>604254000</v>
      </c>
      <c r="B76" s="28">
        <v>0</v>
      </c>
      <c r="C76" s="28">
        <v>1</v>
      </c>
      <c r="D76" s="28">
        <v>18980</v>
      </c>
      <c r="E76" s="28">
        <v>5</v>
      </c>
      <c r="F76" s="28">
        <v>6</v>
      </c>
      <c r="G76" s="31">
        <v>0.26</v>
      </c>
      <c r="H76" s="28">
        <v>0</v>
      </c>
      <c r="I76" s="28">
        <v>0</v>
      </c>
      <c r="J76" s="28">
        <v>0</v>
      </c>
    </row>
    <row r="77" spans="1:10">
      <c r="A77" s="28">
        <v>656135000</v>
      </c>
      <c r="B77" s="28">
        <v>0</v>
      </c>
      <c r="C77" s="28">
        <v>4</v>
      </c>
      <c r="D77" s="28">
        <v>16460</v>
      </c>
      <c r="E77" s="28">
        <v>0</v>
      </c>
      <c r="F77" s="28">
        <v>3</v>
      </c>
      <c r="G77" s="31">
        <v>0.26</v>
      </c>
      <c r="H77" s="28">
        <v>0</v>
      </c>
      <c r="I77" s="28">
        <v>0</v>
      </c>
      <c r="J77" s="28">
        <v>0</v>
      </c>
    </row>
    <row r="78" spans="1:10">
      <c r="A78" s="28">
        <v>665901000</v>
      </c>
      <c r="B78" s="28">
        <v>0</v>
      </c>
      <c r="C78" s="28">
        <v>0</v>
      </c>
      <c r="D78" s="28">
        <v>2220</v>
      </c>
      <c r="E78" s="28">
        <v>0</v>
      </c>
      <c r="F78" s="28">
        <v>0</v>
      </c>
      <c r="G78" s="31">
        <v>0.25</v>
      </c>
      <c r="H78" s="28">
        <v>0</v>
      </c>
      <c r="I78" s="28">
        <v>0</v>
      </c>
      <c r="J78" s="28">
        <v>0</v>
      </c>
    </row>
    <row r="79" spans="1:10">
      <c r="A79" s="28">
        <v>604337000</v>
      </c>
      <c r="B79" s="28">
        <v>0</v>
      </c>
      <c r="C79" s="28">
        <v>20</v>
      </c>
      <c r="D79" s="28">
        <v>0</v>
      </c>
      <c r="E79" s="28">
        <v>7</v>
      </c>
      <c r="F79" s="28">
        <v>11</v>
      </c>
      <c r="G79" s="31">
        <v>0.25</v>
      </c>
      <c r="H79" s="28">
        <v>0</v>
      </c>
      <c r="I79" s="28">
        <v>0</v>
      </c>
      <c r="J79" s="28">
        <v>0</v>
      </c>
    </row>
    <row r="80" spans="1:10">
      <c r="A80" s="28">
        <v>601222000</v>
      </c>
      <c r="B80" s="28">
        <v>0</v>
      </c>
      <c r="C80" s="28">
        <v>0</v>
      </c>
      <c r="D80" s="28">
        <v>4180</v>
      </c>
      <c r="E80" s="28">
        <v>0</v>
      </c>
      <c r="F80" s="28">
        <v>0</v>
      </c>
      <c r="G80" s="31">
        <v>0.25</v>
      </c>
      <c r="H80" s="28">
        <v>0</v>
      </c>
      <c r="I80" s="28">
        <v>0</v>
      </c>
      <c r="J80" s="28">
        <v>0</v>
      </c>
    </row>
    <row r="81" spans="1:10">
      <c r="A81" s="28">
        <v>669948000</v>
      </c>
      <c r="B81" s="28">
        <v>0</v>
      </c>
      <c r="C81" s="28">
        <v>3</v>
      </c>
      <c r="D81" s="28">
        <v>280</v>
      </c>
      <c r="E81" s="28">
        <v>0</v>
      </c>
      <c r="F81" s="28">
        <v>4</v>
      </c>
      <c r="G81" s="31">
        <v>0.25</v>
      </c>
      <c r="H81" s="28">
        <v>0</v>
      </c>
      <c r="I81" s="28">
        <v>0</v>
      </c>
      <c r="J81" s="28">
        <v>0</v>
      </c>
    </row>
    <row r="82" spans="1:10">
      <c r="A82" s="28">
        <v>661088000</v>
      </c>
      <c r="B82" s="28">
        <v>0</v>
      </c>
      <c r="C82" s="28">
        <v>5</v>
      </c>
      <c r="D82" s="28">
        <v>0</v>
      </c>
      <c r="E82" s="28">
        <v>0</v>
      </c>
      <c r="F82" s="28">
        <v>0</v>
      </c>
      <c r="G82" s="31">
        <v>0.25</v>
      </c>
      <c r="H82" s="28">
        <v>0</v>
      </c>
      <c r="I82" s="28">
        <v>0</v>
      </c>
      <c r="J82" s="28">
        <v>0</v>
      </c>
    </row>
    <row r="83" spans="1:10">
      <c r="A83" s="28">
        <v>604339000</v>
      </c>
      <c r="B83" s="28">
        <v>0</v>
      </c>
      <c r="C83" s="28">
        <v>25</v>
      </c>
      <c r="D83" s="28">
        <v>0</v>
      </c>
      <c r="E83" s="28">
        <v>0</v>
      </c>
      <c r="F83" s="28">
        <v>11</v>
      </c>
      <c r="G83" s="31">
        <v>0.25</v>
      </c>
      <c r="H83" s="28">
        <v>0</v>
      </c>
      <c r="I83" s="28">
        <v>0</v>
      </c>
      <c r="J83" s="28">
        <v>0</v>
      </c>
    </row>
    <row r="84" spans="1:10">
      <c r="A84" s="28">
        <v>602133000</v>
      </c>
      <c r="B84" s="28">
        <v>1</v>
      </c>
      <c r="C84" s="28">
        <v>2</v>
      </c>
      <c r="D84" s="28">
        <v>7400</v>
      </c>
      <c r="E84" s="28">
        <v>1</v>
      </c>
      <c r="F84" s="28">
        <v>1</v>
      </c>
      <c r="G84" s="31">
        <v>0.25</v>
      </c>
      <c r="H84" s="28">
        <v>0</v>
      </c>
      <c r="I84" s="28">
        <v>0</v>
      </c>
      <c r="J84" s="28">
        <v>0</v>
      </c>
    </row>
    <row r="85" spans="1:10">
      <c r="A85" s="28">
        <v>679912000</v>
      </c>
      <c r="B85" s="28">
        <v>0</v>
      </c>
      <c r="C85" s="28">
        <v>2</v>
      </c>
      <c r="D85" s="28">
        <v>2220</v>
      </c>
      <c r="E85" s="28">
        <v>0</v>
      </c>
      <c r="F85" s="28">
        <v>0</v>
      </c>
      <c r="G85" s="31">
        <v>0.25</v>
      </c>
      <c r="H85" s="28">
        <v>0</v>
      </c>
      <c r="I85" s="28">
        <v>0</v>
      </c>
      <c r="J85" s="28">
        <v>0</v>
      </c>
    </row>
    <row r="86" spans="1:10">
      <c r="A86" s="28">
        <v>661089000</v>
      </c>
      <c r="B86" s="28">
        <v>0</v>
      </c>
      <c r="C86" s="28">
        <v>11</v>
      </c>
      <c r="D86" s="28">
        <v>0</v>
      </c>
      <c r="E86" s="28">
        <v>1</v>
      </c>
      <c r="F86" s="28">
        <v>0</v>
      </c>
      <c r="G86" s="31">
        <v>0.25</v>
      </c>
      <c r="H86" s="28">
        <v>0</v>
      </c>
      <c r="I86" s="28">
        <v>0</v>
      </c>
      <c r="J86" s="28">
        <v>0</v>
      </c>
    </row>
    <row r="87" spans="1:10">
      <c r="A87" s="28">
        <v>622189000</v>
      </c>
      <c r="B87" s="28">
        <v>0</v>
      </c>
      <c r="C87" s="28">
        <v>11</v>
      </c>
      <c r="D87" s="28">
        <v>5260</v>
      </c>
      <c r="E87" s="28">
        <v>38</v>
      </c>
      <c r="F87" s="28">
        <v>0</v>
      </c>
      <c r="G87" s="31">
        <v>0.25</v>
      </c>
      <c r="H87" s="28">
        <v>0</v>
      </c>
      <c r="I87" s="28">
        <v>0</v>
      </c>
      <c r="J87" s="28">
        <v>0</v>
      </c>
    </row>
    <row r="88" spans="1:10">
      <c r="A88" s="28">
        <v>664155000</v>
      </c>
      <c r="B88" s="28">
        <v>0</v>
      </c>
      <c r="C88" s="28">
        <v>6</v>
      </c>
      <c r="D88" s="28">
        <v>8360</v>
      </c>
      <c r="E88" s="28">
        <v>16</v>
      </c>
      <c r="F88" s="28">
        <v>5</v>
      </c>
      <c r="G88" s="31">
        <v>0.25</v>
      </c>
      <c r="H88" s="28">
        <v>0</v>
      </c>
      <c r="I88" s="28">
        <v>0</v>
      </c>
      <c r="J88" s="28">
        <v>0</v>
      </c>
    </row>
    <row r="89" spans="1:10">
      <c r="A89" s="28">
        <v>674784000</v>
      </c>
      <c r="B89" s="28">
        <v>0</v>
      </c>
      <c r="C89" s="28">
        <v>2</v>
      </c>
      <c r="D89" s="28">
        <v>1360</v>
      </c>
      <c r="E89" s="28">
        <v>0</v>
      </c>
      <c r="F89" s="28">
        <v>1</v>
      </c>
      <c r="G89" s="31">
        <v>0.25</v>
      </c>
      <c r="H89" s="28">
        <v>0</v>
      </c>
      <c r="I89" s="28">
        <v>0</v>
      </c>
      <c r="J89" s="28">
        <v>0</v>
      </c>
    </row>
    <row r="90" spans="1:10">
      <c r="A90" s="28">
        <v>659576000</v>
      </c>
      <c r="B90" s="28">
        <v>0</v>
      </c>
      <c r="C90" s="28">
        <v>5</v>
      </c>
      <c r="D90" s="28">
        <v>360</v>
      </c>
      <c r="E90" s="28">
        <v>44</v>
      </c>
      <c r="F90" s="28">
        <v>13</v>
      </c>
      <c r="G90" s="31">
        <v>0.25</v>
      </c>
      <c r="H90" s="28">
        <v>0</v>
      </c>
      <c r="I90" s="28">
        <v>0</v>
      </c>
      <c r="J90" s="28">
        <v>0</v>
      </c>
    </row>
    <row r="91" spans="1:10">
      <c r="A91" s="28">
        <v>602072000</v>
      </c>
      <c r="B91" s="28">
        <v>1</v>
      </c>
      <c r="C91" s="28">
        <v>6</v>
      </c>
      <c r="D91" s="28">
        <v>8940</v>
      </c>
      <c r="E91" s="28">
        <v>17</v>
      </c>
      <c r="F91" s="28">
        <v>10</v>
      </c>
      <c r="G91" s="31">
        <v>0.25</v>
      </c>
      <c r="H91" s="28">
        <v>0</v>
      </c>
      <c r="I91" s="28">
        <v>0</v>
      </c>
      <c r="J91" s="28">
        <v>0</v>
      </c>
    </row>
    <row r="92" spans="1:10">
      <c r="A92" s="28">
        <v>625042000</v>
      </c>
      <c r="B92" s="28">
        <v>0</v>
      </c>
      <c r="C92" s="28">
        <v>5</v>
      </c>
      <c r="D92" s="28">
        <v>8680</v>
      </c>
      <c r="E92" s="28">
        <v>9</v>
      </c>
      <c r="F92" s="28">
        <v>6</v>
      </c>
      <c r="G92" s="31">
        <v>0.25</v>
      </c>
      <c r="H92" s="28">
        <v>0</v>
      </c>
      <c r="I92" s="28">
        <v>0</v>
      </c>
      <c r="J92" s="28">
        <v>0</v>
      </c>
    </row>
    <row r="93" spans="1:10">
      <c r="A93" s="28">
        <v>625041000</v>
      </c>
      <c r="B93" s="28">
        <v>0</v>
      </c>
      <c r="C93" s="28">
        <v>9</v>
      </c>
      <c r="D93" s="28">
        <v>10430</v>
      </c>
      <c r="E93" s="28">
        <v>7</v>
      </c>
      <c r="F93" s="28">
        <v>4</v>
      </c>
      <c r="G93" s="31">
        <v>0.25</v>
      </c>
      <c r="H93" s="28">
        <v>0</v>
      </c>
      <c r="I93" s="28">
        <v>0</v>
      </c>
      <c r="J93" s="28">
        <v>0</v>
      </c>
    </row>
    <row r="94" spans="1:10">
      <c r="A94" s="28">
        <v>661073000</v>
      </c>
      <c r="B94" s="28">
        <v>1</v>
      </c>
      <c r="C94" s="28">
        <v>24</v>
      </c>
      <c r="D94" s="28">
        <v>2350</v>
      </c>
      <c r="E94" s="28">
        <v>0</v>
      </c>
      <c r="F94" s="28">
        <v>23</v>
      </c>
      <c r="G94" s="31">
        <v>0.25</v>
      </c>
      <c r="H94" s="28">
        <v>0</v>
      </c>
      <c r="I94" s="28">
        <v>0</v>
      </c>
      <c r="J94" s="28">
        <v>0</v>
      </c>
    </row>
    <row r="95" spans="1:10">
      <c r="A95" s="28">
        <v>621311000</v>
      </c>
      <c r="B95" s="28">
        <v>0</v>
      </c>
      <c r="C95" s="28">
        <v>0</v>
      </c>
      <c r="D95" s="28">
        <v>5110</v>
      </c>
      <c r="E95" s="28">
        <v>0</v>
      </c>
      <c r="F95" s="28">
        <v>0</v>
      </c>
      <c r="G95" s="31">
        <v>0.25</v>
      </c>
      <c r="H95" s="28">
        <v>0</v>
      </c>
      <c r="I95" s="28">
        <v>0</v>
      </c>
      <c r="J95" s="28">
        <v>0</v>
      </c>
    </row>
    <row r="96" spans="1:10">
      <c r="A96" s="28">
        <v>665442000</v>
      </c>
      <c r="B96" s="28">
        <v>0</v>
      </c>
      <c r="C96" s="28">
        <v>2</v>
      </c>
      <c r="D96" s="28">
        <v>11780</v>
      </c>
      <c r="E96" s="28">
        <v>1</v>
      </c>
      <c r="F96" s="28">
        <v>0</v>
      </c>
      <c r="G96" s="31">
        <v>0.25</v>
      </c>
      <c r="H96" s="28">
        <v>0</v>
      </c>
      <c r="I96" s="28">
        <v>0</v>
      </c>
      <c r="J96" s="28">
        <v>0</v>
      </c>
    </row>
    <row r="97" spans="1:10">
      <c r="A97" s="28">
        <v>604255000</v>
      </c>
      <c r="B97" s="28">
        <v>0</v>
      </c>
      <c r="C97" s="28">
        <v>3</v>
      </c>
      <c r="D97" s="28">
        <v>350</v>
      </c>
      <c r="E97" s="28">
        <v>4</v>
      </c>
      <c r="F97" s="28">
        <v>4</v>
      </c>
      <c r="G97" s="31">
        <v>0.25</v>
      </c>
      <c r="H97" s="28">
        <v>0</v>
      </c>
      <c r="I97" s="28">
        <v>0</v>
      </c>
      <c r="J97" s="28">
        <v>0</v>
      </c>
    </row>
    <row r="98" spans="1:10">
      <c r="A98" s="28">
        <v>622382000</v>
      </c>
      <c r="B98" s="28">
        <v>0</v>
      </c>
      <c r="C98" s="28">
        <v>0</v>
      </c>
      <c r="D98" s="28">
        <v>2580</v>
      </c>
      <c r="E98" s="28">
        <v>5</v>
      </c>
      <c r="F98" s="28">
        <v>4</v>
      </c>
      <c r="G98" s="31">
        <v>0.25</v>
      </c>
      <c r="H98" s="28">
        <v>0</v>
      </c>
      <c r="I98" s="28">
        <v>0</v>
      </c>
      <c r="J98" s="28">
        <v>0</v>
      </c>
    </row>
    <row r="99" spans="1:10">
      <c r="A99" s="28">
        <v>621902000</v>
      </c>
      <c r="B99" s="28">
        <v>1</v>
      </c>
      <c r="C99" s="28">
        <v>28</v>
      </c>
      <c r="D99" s="28">
        <v>4340</v>
      </c>
      <c r="E99" s="28">
        <v>14</v>
      </c>
      <c r="F99" s="28">
        <v>2</v>
      </c>
      <c r="G99" s="31">
        <v>0.25</v>
      </c>
      <c r="H99" s="28">
        <v>0</v>
      </c>
      <c r="I99" s="28">
        <v>0</v>
      </c>
      <c r="J99" s="28">
        <v>0</v>
      </c>
    </row>
    <row r="100" spans="1:10">
      <c r="A100" s="28">
        <v>629916000</v>
      </c>
      <c r="B100" s="28">
        <v>0</v>
      </c>
      <c r="C100" s="28">
        <v>2</v>
      </c>
      <c r="D100" s="28">
        <v>1920</v>
      </c>
      <c r="E100" s="28">
        <v>41</v>
      </c>
      <c r="F100" s="28">
        <v>3</v>
      </c>
      <c r="G100" s="31">
        <v>0.25</v>
      </c>
      <c r="H100" s="28">
        <v>0</v>
      </c>
      <c r="I100" s="28">
        <v>0</v>
      </c>
      <c r="J100" s="28">
        <v>0</v>
      </c>
    </row>
    <row r="101" spans="1:10">
      <c r="A101" s="28">
        <v>653605000</v>
      </c>
      <c r="B101" s="28">
        <v>0</v>
      </c>
      <c r="C101" s="28">
        <v>25</v>
      </c>
      <c r="D101" s="28">
        <v>780</v>
      </c>
      <c r="E101" s="28">
        <v>52</v>
      </c>
      <c r="F101" s="28">
        <v>10</v>
      </c>
      <c r="G101" s="31">
        <v>0.25</v>
      </c>
      <c r="H101" s="28">
        <v>0</v>
      </c>
      <c r="I101" s="28">
        <v>0</v>
      </c>
      <c r="J101" s="28">
        <v>0</v>
      </c>
    </row>
    <row r="102" spans="1:10">
      <c r="A102" s="28">
        <v>684238000</v>
      </c>
      <c r="B102" s="28">
        <v>0</v>
      </c>
      <c r="C102" s="28">
        <v>23</v>
      </c>
      <c r="D102" s="28">
        <v>1950</v>
      </c>
      <c r="E102" s="28">
        <v>3</v>
      </c>
      <c r="F102" s="28">
        <v>1</v>
      </c>
      <c r="G102" s="31">
        <v>0.25</v>
      </c>
      <c r="H102" s="28">
        <v>0</v>
      </c>
      <c r="I102" s="28">
        <v>0</v>
      </c>
      <c r="J102" s="28">
        <v>0</v>
      </c>
    </row>
    <row r="103" spans="1:10">
      <c r="A103" s="28">
        <v>621984000</v>
      </c>
      <c r="B103" s="28">
        <v>0</v>
      </c>
      <c r="C103" s="28">
        <v>12</v>
      </c>
      <c r="D103" s="28">
        <v>280</v>
      </c>
      <c r="E103" s="28">
        <v>14</v>
      </c>
      <c r="F103" s="28">
        <v>4</v>
      </c>
      <c r="G103" s="31">
        <v>0.25</v>
      </c>
      <c r="H103" s="28">
        <v>0</v>
      </c>
      <c r="I103" s="28">
        <v>0</v>
      </c>
      <c r="J103" s="28">
        <v>0</v>
      </c>
    </row>
    <row r="104" spans="1:10">
      <c r="A104" s="28">
        <v>661178000</v>
      </c>
      <c r="B104" s="28">
        <v>1</v>
      </c>
      <c r="C104" s="28">
        <v>17</v>
      </c>
      <c r="D104" s="28">
        <v>0</v>
      </c>
      <c r="E104" s="28">
        <v>0</v>
      </c>
      <c r="F104" s="28">
        <v>0</v>
      </c>
      <c r="G104" s="31">
        <v>0.25</v>
      </c>
      <c r="H104" s="28">
        <v>0</v>
      </c>
      <c r="I104" s="28">
        <v>0</v>
      </c>
      <c r="J104" s="28">
        <v>0</v>
      </c>
    </row>
    <row r="105" spans="1:10">
      <c r="A105" s="28">
        <v>605361000</v>
      </c>
      <c r="B105" s="28">
        <v>0</v>
      </c>
      <c r="C105" s="28">
        <v>12</v>
      </c>
      <c r="D105" s="28">
        <v>820</v>
      </c>
      <c r="E105" s="28">
        <v>1</v>
      </c>
      <c r="F105" s="28">
        <v>7</v>
      </c>
      <c r="G105" s="31">
        <v>0.25</v>
      </c>
      <c r="H105" s="28">
        <v>0</v>
      </c>
      <c r="I105" s="28">
        <v>0</v>
      </c>
      <c r="J105" s="28">
        <v>0</v>
      </c>
    </row>
    <row r="106" spans="1:10">
      <c r="A106" s="28">
        <v>602135000</v>
      </c>
      <c r="B106" s="28">
        <v>1</v>
      </c>
      <c r="C106" s="28">
        <v>24</v>
      </c>
      <c r="D106" s="28">
        <v>3740</v>
      </c>
      <c r="E106" s="28">
        <v>59</v>
      </c>
      <c r="F106" s="28">
        <v>32</v>
      </c>
      <c r="G106" s="31">
        <v>0.25</v>
      </c>
      <c r="H106" s="28">
        <v>0</v>
      </c>
      <c r="I106" s="28">
        <v>0</v>
      </c>
      <c r="J106" s="28">
        <v>0</v>
      </c>
    </row>
    <row r="107" spans="1:10">
      <c r="A107" s="28">
        <v>661071000</v>
      </c>
      <c r="B107" s="28">
        <v>0</v>
      </c>
      <c r="C107" s="28">
        <v>0</v>
      </c>
      <c r="D107" s="28">
        <v>1380</v>
      </c>
      <c r="E107" s="28">
        <v>0</v>
      </c>
      <c r="F107" s="28">
        <v>1</v>
      </c>
      <c r="G107" s="31">
        <v>0.25</v>
      </c>
      <c r="H107" s="28">
        <v>0</v>
      </c>
      <c r="I107" s="28">
        <v>0</v>
      </c>
      <c r="J107" s="28">
        <v>0</v>
      </c>
    </row>
    <row r="108" spans="1:10">
      <c r="A108" s="28">
        <v>602152000</v>
      </c>
      <c r="B108" s="28">
        <v>0</v>
      </c>
      <c r="C108" s="28">
        <v>5</v>
      </c>
      <c r="D108" s="28">
        <v>0</v>
      </c>
      <c r="E108" s="28">
        <v>48</v>
      </c>
      <c r="F108" s="28">
        <v>22</v>
      </c>
      <c r="G108" s="31">
        <v>0.25</v>
      </c>
      <c r="H108" s="28">
        <v>0</v>
      </c>
      <c r="I108" s="28">
        <v>0</v>
      </c>
      <c r="J108" s="28">
        <v>0</v>
      </c>
    </row>
    <row r="109" spans="1:10">
      <c r="A109" s="28">
        <v>674231000</v>
      </c>
      <c r="B109" s="28">
        <v>0</v>
      </c>
      <c r="C109" s="28">
        <v>0</v>
      </c>
      <c r="D109" s="28">
        <v>10530</v>
      </c>
      <c r="E109" s="28">
        <v>0</v>
      </c>
      <c r="F109" s="28">
        <v>0</v>
      </c>
      <c r="G109" s="31">
        <v>0.25</v>
      </c>
      <c r="H109" s="28">
        <v>0</v>
      </c>
      <c r="I109" s="28">
        <v>0</v>
      </c>
      <c r="J109" s="28">
        <v>0</v>
      </c>
    </row>
    <row r="110" spans="1:10">
      <c r="A110" s="28">
        <v>648164000</v>
      </c>
      <c r="B110" s="28">
        <v>0</v>
      </c>
      <c r="C110" s="28">
        <v>10</v>
      </c>
      <c r="D110" s="28">
        <v>0</v>
      </c>
      <c r="E110" s="28">
        <v>0</v>
      </c>
      <c r="F110" s="28">
        <v>14</v>
      </c>
      <c r="G110" s="31">
        <v>0.25</v>
      </c>
      <c r="H110" s="28">
        <v>0</v>
      </c>
      <c r="I110" s="28">
        <v>0</v>
      </c>
      <c r="J110" s="28">
        <v>0</v>
      </c>
    </row>
    <row r="111" spans="1:10">
      <c r="A111" s="28">
        <v>665443000</v>
      </c>
      <c r="B111" s="28">
        <v>0</v>
      </c>
      <c r="C111" s="28">
        <v>0</v>
      </c>
      <c r="D111" s="28">
        <v>3560</v>
      </c>
      <c r="E111" s="28">
        <v>1</v>
      </c>
      <c r="F111" s="28">
        <v>0</v>
      </c>
      <c r="G111" s="31">
        <v>0.25</v>
      </c>
      <c r="H111" s="28">
        <v>0</v>
      </c>
      <c r="I111" s="28">
        <v>0</v>
      </c>
      <c r="J111" s="28">
        <v>0</v>
      </c>
    </row>
    <row r="112" spans="1:10">
      <c r="A112" s="28">
        <v>605614000</v>
      </c>
      <c r="B112" s="28">
        <v>0</v>
      </c>
      <c r="C112" s="28">
        <v>6</v>
      </c>
      <c r="D112" s="28">
        <v>3130</v>
      </c>
      <c r="E112" s="28">
        <v>17</v>
      </c>
      <c r="F112" s="28">
        <v>8</v>
      </c>
      <c r="G112" s="31">
        <v>0.25</v>
      </c>
      <c r="H112" s="28">
        <v>0</v>
      </c>
      <c r="I112" s="28">
        <v>0</v>
      </c>
      <c r="J112" s="28">
        <v>0</v>
      </c>
    </row>
    <row r="113" spans="1:10">
      <c r="A113" s="28">
        <v>656138000</v>
      </c>
      <c r="B113" s="28">
        <v>0</v>
      </c>
      <c r="C113" s="28">
        <v>3</v>
      </c>
      <c r="D113" s="28">
        <v>7970</v>
      </c>
      <c r="E113" s="28">
        <v>17</v>
      </c>
      <c r="F113" s="28">
        <v>17</v>
      </c>
      <c r="G113" s="31">
        <v>0.25</v>
      </c>
      <c r="H113" s="28">
        <v>0</v>
      </c>
      <c r="I113" s="28">
        <v>0</v>
      </c>
      <c r="J113" s="28">
        <v>0</v>
      </c>
    </row>
    <row r="114" spans="1:10">
      <c r="A114" s="28">
        <v>653610000</v>
      </c>
      <c r="B114" s="28">
        <v>0</v>
      </c>
      <c r="C114" s="28">
        <v>23</v>
      </c>
      <c r="D114" s="28">
        <v>1300</v>
      </c>
      <c r="E114" s="28">
        <v>2</v>
      </c>
      <c r="F114" s="28">
        <v>6</v>
      </c>
      <c r="G114" s="31">
        <v>0.25</v>
      </c>
      <c r="H114" s="28">
        <v>0</v>
      </c>
      <c r="I114" s="28">
        <v>0</v>
      </c>
      <c r="J114" s="28">
        <v>0</v>
      </c>
    </row>
    <row r="115" spans="1:10">
      <c r="A115" s="28">
        <v>674230000</v>
      </c>
      <c r="B115" s="28">
        <v>0</v>
      </c>
      <c r="C115" s="28">
        <v>0</v>
      </c>
      <c r="D115" s="28">
        <v>12250</v>
      </c>
      <c r="E115" s="28">
        <v>0</v>
      </c>
      <c r="F115" s="28">
        <v>0</v>
      </c>
      <c r="G115" s="31">
        <v>0.25</v>
      </c>
      <c r="H115" s="28">
        <v>0</v>
      </c>
      <c r="I115" s="28">
        <v>0</v>
      </c>
      <c r="J115" s="28">
        <v>0</v>
      </c>
    </row>
    <row r="116" spans="1:10">
      <c r="A116" s="28">
        <v>684240000</v>
      </c>
      <c r="B116" s="28">
        <v>0</v>
      </c>
      <c r="C116" s="28">
        <v>14</v>
      </c>
      <c r="D116" s="28">
        <v>4780</v>
      </c>
      <c r="E116" s="28">
        <v>0</v>
      </c>
      <c r="F116" s="28">
        <v>1</v>
      </c>
      <c r="G116" s="31">
        <v>0.25</v>
      </c>
      <c r="H116" s="28">
        <v>0</v>
      </c>
      <c r="I116" s="28">
        <v>0</v>
      </c>
      <c r="J116" s="28">
        <v>0</v>
      </c>
    </row>
    <row r="117" spans="1:10">
      <c r="A117" s="28">
        <v>604256000</v>
      </c>
      <c r="B117" s="28">
        <v>0</v>
      </c>
      <c r="C117" s="28">
        <v>0</v>
      </c>
      <c r="D117" s="28">
        <v>11700</v>
      </c>
      <c r="E117" s="28">
        <v>2</v>
      </c>
      <c r="F117" s="28">
        <v>13</v>
      </c>
      <c r="G117" s="31">
        <v>0.25</v>
      </c>
      <c r="H117" s="28">
        <v>0</v>
      </c>
      <c r="I117" s="28">
        <v>0</v>
      </c>
      <c r="J117" s="28">
        <v>0</v>
      </c>
    </row>
    <row r="118" spans="1:10">
      <c r="A118" s="28">
        <v>604342000</v>
      </c>
      <c r="B118" s="28">
        <v>1</v>
      </c>
      <c r="C118" s="28">
        <v>4</v>
      </c>
      <c r="D118" s="28">
        <v>0</v>
      </c>
      <c r="E118" s="28">
        <v>0</v>
      </c>
      <c r="F118" s="28">
        <v>4</v>
      </c>
      <c r="G118" s="31">
        <v>0.25</v>
      </c>
      <c r="H118" s="28">
        <v>0</v>
      </c>
      <c r="I118" s="28">
        <v>0</v>
      </c>
      <c r="J118" s="28">
        <v>0</v>
      </c>
    </row>
    <row r="119" spans="1:10">
      <c r="A119" s="28">
        <v>660806000</v>
      </c>
      <c r="B119" s="28">
        <v>0</v>
      </c>
      <c r="C119" s="28">
        <v>1</v>
      </c>
      <c r="D119" s="28">
        <v>12170</v>
      </c>
      <c r="E119" s="28">
        <v>5</v>
      </c>
      <c r="F119" s="28">
        <v>3</v>
      </c>
      <c r="G119" s="31">
        <v>0.25</v>
      </c>
      <c r="H119" s="28">
        <v>0</v>
      </c>
      <c r="I119" s="28">
        <v>0</v>
      </c>
      <c r="J119" s="28">
        <v>0</v>
      </c>
    </row>
    <row r="120" spans="1:10">
      <c r="A120" s="28">
        <v>629368000</v>
      </c>
      <c r="B120" s="28">
        <v>0</v>
      </c>
      <c r="C120" s="28">
        <v>29</v>
      </c>
      <c r="D120" s="28">
        <v>350</v>
      </c>
      <c r="E120" s="28">
        <v>0</v>
      </c>
      <c r="F120" s="28">
        <v>0</v>
      </c>
      <c r="G120" s="31">
        <v>0.25</v>
      </c>
      <c r="H120" s="28">
        <v>0</v>
      </c>
      <c r="I120" s="28">
        <v>0</v>
      </c>
      <c r="J120" s="28">
        <v>0</v>
      </c>
    </row>
    <row r="121" spans="1:10">
      <c r="A121" s="28">
        <v>661072000</v>
      </c>
      <c r="B121" s="28">
        <v>0</v>
      </c>
      <c r="C121" s="28">
        <v>0</v>
      </c>
      <c r="D121" s="28">
        <v>2130</v>
      </c>
      <c r="E121" s="28">
        <v>0</v>
      </c>
      <c r="F121" s="28">
        <v>0</v>
      </c>
      <c r="G121" s="31">
        <v>0.25</v>
      </c>
      <c r="H121" s="28">
        <v>0</v>
      </c>
      <c r="I121" s="28">
        <v>0</v>
      </c>
      <c r="J121" s="28">
        <v>0</v>
      </c>
    </row>
    <row r="122" spans="1:10">
      <c r="A122" s="28">
        <v>633214000</v>
      </c>
      <c r="B122" s="28">
        <v>0</v>
      </c>
      <c r="C122" s="28">
        <v>1</v>
      </c>
      <c r="D122" s="28">
        <v>1570</v>
      </c>
      <c r="E122" s="28">
        <v>0</v>
      </c>
      <c r="F122" s="28">
        <v>0</v>
      </c>
      <c r="G122" s="31">
        <v>0.25</v>
      </c>
      <c r="H122" s="28">
        <v>0</v>
      </c>
      <c r="I122" s="28">
        <v>0</v>
      </c>
      <c r="J122" s="28">
        <v>0</v>
      </c>
    </row>
    <row r="123" spans="1:10">
      <c r="A123" s="28">
        <v>679892000</v>
      </c>
      <c r="B123" s="28">
        <v>0</v>
      </c>
      <c r="C123" s="28">
        <v>4</v>
      </c>
      <c r="D123" s="28">
        <v>0</v>
      </c>
      <c r="E123" s="28">
        <v>1</v>
      </c>
      <c r="F123" s="28">
        <v>0</v>
      </c>
      <c r="G123" s="31">
        <v>0.25</v>
      </c>
      <c r="H123" s="28">
        <v>0</v>
      </c>
      <c r="I123" s="28">
        <v>0</v>
      </c>
      <c r="J123" s="28">
        <v>0</v>
      </c>
    </row>
    <row r="124" spans="1:10">
      <c r="A124" s="28">
        <v>637361000</v>
      </c>
      <c r="B124" s="28">
        <v>0</v>
      </c>
      <c r="C124" s="28">
        <v>0</v>
      </c>
      <c r="D124" s="28">
        <v>9320</v>
      </c>
      <c r="E124" s="28">
        <v>0</v>
      </c>
      <c r="F124" s="28">
        <v>0</v>
      </c>
      <c r="G124" s="31">
        <v>0.25</v>
      </c>
      <c r="H124" s="28">
        <v>0</v>
      </c>
      <c r="I124" s="28">
        <v>0</v>
      </c>
      <c r="J124" s="28">
        <v>0</v>
      </c>
    </row>
    <row r="125" spans="1:10">
      <c r="A125" s="28">
        <v>605359000</v>
      </c>
      <c r="B125" s="28">
        <v>0</v>
      </c>
      <c r="C125" s="28">
        <v>3</v>
      </c>
      <c r="D125" s="28">
        <v>630</v>
      </c>
      <c r="E125" s="28">
        <v>0</v>
      </c>
      <c r="F125" s="28">
        <v>1</v>
      </c>
      <c r="G125" s="31">
        <v>0.25</v>
      </c>
      <c r="H125" s="28">
        <v>0</v>
      </c>
      <c r="I125" s="28">
        <v>0</v>
      </c>
      <c r="J125" s="28">
        <v>0</v>
      </c>
    </row>
    <row r="126" spans="1:10">
      <c r="A126" s="28" t="s">
        <v>10</v>
      </c>
      <c r="B126" s="28">
        <v>0</v>
      </c>
      <c r="C126" s="28">
        <v>0</v>
      </c>
      <c r="D126" s="28">
        <v>3370</v>
      </c>
      <c r="E126" s="28">
        <v>0</v>
      </c>
      <c r="F126" s="28">
        <v>0</v>
      </c>
      <c r="G126" s="31">
        <v>0.25</v>
      </c>
      <c r="H126" s="28">
        <v>0</v>
      </c>
      <c r="I126" s="28">
        <v>0</v>
      </c>
      <c r="J126" s="28">
        <v>0</v>
      </c>
    </row>
    <row r="127" spans="1:10">
      <c r="A127" s="28" t="s">
        <v>11</v>
      </c>
      <c r="B127" s="28">
        <v>0</v>
      </c>
      <c r="C127" s="28">
        <v>0</v>
      </c>
      <c r="D127" s="28">
        <v>4170</v>
      </c>
      <c r="E127" s="28">
        <v>0</v>
      </c>
      <c r="F127" s="28">
        <v>0</v>
      </c>
      <c r="G127" s="31">
        <v>0.25</v>
      </c>
      <c r="H127" s="28">
        <v>0</v>
      </c>
      <c r="I127" s="28">
        <v>0</v>
      </c>
      <c r="J127" s="28">
        <v>0</v>
      </c>
    </row>
    <row r="128" spans="1:10">
      <c r="A128" s="28">
        <v>648076000</v>
      </c>
      <c r="B128" s="28">
        <v>1</v>
      </c>
      <c r="C128" s="28">
        <v>4</v>
      </c>
      <c r="D128" s="28">
        <v>3940</v>
      </c>
      <c r="E128" s="28">
        <v>3</v>
      </c>
      <c r="F128" s="28">
        <v>0</v>
      </c>
      <c r="G128" s="31">
        <v>0.25</v>
      </c>
      <c r="H128" s="28">
        <v>0</v>
      </c>
      <c r="I128" s="28">
        <v>0</v>
      </c>
      <c r="J128" s="28">
        <v>0</v>
      </c>
    </row>
    <row r="129" spans="1:10">
      <c r="A129" s="28">
        <v>632309000</v>
      </c>
      <c r="B129" s="28">
        <v>0</v>
      </c>
      <c r="C129" s="28">
        <v>6</v>
      </c>
      <c r="D129" s="28">
        <v>5710</v>
      </c>
      <c r="E129" s="28">
        <v>7</v>
      </c>
      <c r="F129" s="28">
        <v>4</v>
      </c>
      <c r="G129" s="31">
        <v>0.25</v>
      </c>
      <c r="H129" s="28">
        <v>0</v>
      </c>
      <c r="I129" s="28">
        <v>0</v>
      </c>
      <c r="J129" s="28">
        <v>0</v>
      </c>
    </row>
    <row r="130" spans="1:10">
      <c r="A130" s="28">
        <v>679910000</v>
      </c>
      <c r="B130" s="28">
        <v>0</v>
      </c>
      <c r="C130" s="28">
        <v>7</v>
      </c>
      <c r="D130" s="28">
        <v>0</v>
      </c>
      <c r="E130" s="28">
        <v>2</v>
      </c>
      <c r="F130" s="28">
        <v>16</v>
      </c>
      <c r="G130" s="31">
        <v>0.25</v>
      </c>
      <c r="H130" s="28">
        <v>0</v>
      </c>
      <c r="I130" s="28">
        <v>0</v>
      </c>
      <c r="J130" s="28">
        <v>0</v>
      </c>
    </row>
    <row r="131" spans="1:10">
      <c r="A131" s="28">
        <v>602070000</v>
      </c>
      <c r="B131" s="28">
        <v>0</v>
      </c>
      <c r="C131" s="28">
        <v>7</v>
      </c>
      <c r="D131" s="28">
        <v>450</v>
      </c>
      <c r="E131" s="28">
        <v>5</v>
      </c>
      <c r="F131" s="28">
        <v>18</v>
      </c>
      <c r="G131" s="31">
        <v>0.25</v>
      </c>
      <c r="H131" s="28">
        <v>0</v>
      </c>
      <c r="I131" s="28">
        <v>0</v>
      </c>
      <c r="J131" s="28">
        <v>0</v>
      </c>
    </row>
    <row r="132" spans="1:10">
      <c r="A132" s="28">
        <v>656134000</v>
      </c>
      <c r="B132" s="28">
        <v>0</v>
      </c>
      <c r="C132" s="28">
        <v>2</v>
      </c>
      <c r="D132" s="28">
        <v>4370</v>
      </c>
      <c r="E132" s="28">
        <v>10</v>
      </c>
      <c r="F132" s="28">
        <v>0</v>
      </c>
      <c r="G132" s="31">
        <v>0.25</v>
      </c>
      <c r="H132" s="28">
        <v>0</v>
      </c>
      <c r="I132" s="28">
        <v>0</v>
      </c>
      <c r="J132" s="28">
        <v>0</v>
      </c>
    </row>
    <row r="133" spans="1:10">
      <c r="A133" s="28">
        <v>621085000</v>
      </c>
      <c r="B133" s="28">
        <v>0</v>
      </c>
      <c r="C133" s="28">
        <v>4</v>
      </c>
      <c r="D133" s="28">
        <v>250</v>
      </c>
      <c r="E133" s="28">
        <v>0</v>
      </c>
      <c r="F133" s="28">
        <v>8</v>
      </c>
      <c r="G133" s="31">
        <v>0.25</v>
      </c>
      <c r="H133" s="28">
        <v>0</v>
      </c>
      <c r="I133" s="28">
        <v>0</v>
      </c>
      <c r="J133" s="28">
        <v>0</v>
      </c>
    </row>
    <row r="134" spans="1:10">
      <c r="A134" s="28">
        <v>669947000</v>
      </c>
      <c r="B134" s="28">
        <v>0</v>
      </c>
      <c r="C134" s="28">
        <v>3</v>
      </c>
      <c r="D134" s="28">
        <v>560</v>
      </c>
      <c r="E134" s="28">
        <v>1</v>
      </c>
      <c r="F134" s="28">
        <v>2</v>
      </c>
      <c r="G134" s="31">
        <v>0.25</v>
      </c>
      <c r="H134" s="28">
        <v>0</v>
      </c>
      <c r="I134" s="28">
        <v>0</v>
      </c>
      <c r="J134" s="28">
        <v>0</v>
      </c>
    </row>
    <row r="135" spans="1:10">
      <c r="A135" s="28">
        <v>621083000</v>
      </c>
      <c r="B135" s="28">
        <v>0</v>
      </c>
      <c r="C135" s="28">
        <v>2</v>
      </c>
      <c r="D135" s="28">
        <v>870</v>
      </c>
      <c r="E135" s="28">
        <v>0</v>
      </c>
      <c r="F135" s="28">
        <v>0</v>
      </c>
      <c r="G135" s="31">
        <v>0.25</v>
      </c>
      <c r="H135" s="28">
        <v>0</v>
      </c>
      <c r="I135" s="28">
        <v>0</v>
      </c>
      <c r="J135" s="28">
        <v>0</v>
      </c>
    </row>
    <row r="136" spans="1:10">
      <c r="A136" s="28">
        <v>605360000</v>
      </c>
      <c r="B136" s="28">
        <v>0</v>
      </c>
      <c r="C136" s="28">
        <v>4</v>
      </c>
      <c r="D136" s="28">
        <v>630</v>
      </c>
      <c r="E136" s="28">
        <v>2</v>
      </c>
      <c r="F136" s="28">
        <v>0</v>
      </c>
      <c r="G136" s="31">
        <v>0.25</v>
      </c>
      <c r="H136" s="28">
        <v>0</v>
      </c>
      <c r="I136" s="28">
        <v>0</v>
      </c>
      <c r="J136" s="28">
        <v>0</v>
      </c>
    </row>
    <row r="137" spans="1:10">
      <c r="A137" s="28">
        <v>604323000</v>
      </c>
      <c r="B137" s="28">
        <v>0</v>
      </c>
      <c r="C137" s="28">
        <v>13</v>
      </c>
      <c r="D137" s="28">
        <v>1620</v>
      </c>
      <c r="E137" s="28">
        <v>5</v>
      </c>
      <c r="F137" s="28">
        <v>3</v>
      </c>
      <c r="G137" s="31">
        <v>0.25</v>
      </c>
      <c r="H137" s="28">
        <v>0</v>
      </c>
      <c r="I137" s="28">
        <v>0</v>
      </c>
      <c r="J137" s="28">
        <v>0</v>
      </c>
    </row>
    <row r="138" spans="1:10">
      <c r="A138" s="28">
        <v>653607000</v>
      </c>
      <c r="B138" s="28">
        <v>0</v>
      </c>
      <c r="C138" s="28">
        <v>6</v>
      </c>
      <c r="D138" s="28">
        <v>630</v>
      </c>
      <c r="E138" s="28">
        <v>45</v>
      </c>
      <c r="F138" s="28">
        <v>4</v>
      </c>
      <c r="G138" s="31">
        <v>0.25</v>
      </c>
      <c r="H138" s="28">
        <v>0</v>
      </c>
      <c r="I138" s="28">
        <v>0</v>
      </c>
      <c r="J138" s="28">
        <v>0</v>
      </c>
    </row>
    <row r="139" spans="1:10">
      <c r="A139" s="28">
        <v>623010000</v>
      </c>
      <c r="B139" s="28">
        <v>1</v>
      </c>
      <c r="C139" s="28">
        <v>0</v>
      </c>
      <c r="D139" s="28">
        <v>11140</v>
      </c>
      <c r="E139" s="28">
        <v>0</v>
      </c>
      <c r="F139" s="28">
        <v>0</v>
      </c>
      <c r="G139" s="31">
        <v>0.25</v>
      </c>
      <c r="H139" s="28">
        <v>0</v>
      </c>
      <c r="I139" s="28">
        <v>0</v>
      </c>
      <c r="J139" s="28">
        <v>0</v>
      </c>
    </row>
    <row r="140" spans="1:10">
      <c r="A140" s="28">
        <v>601624000</v>
      </c>
      <c r="B140" s="28">
        <v>0</v>
      </c>
      <c r="C140" s="28">
        <v>1</v>
      </c>
      <c r="D140" s="28">
        <v>1250</v>
      </c>
      <c r="E140" s="28">
        <v>0</v>
      </c>
      <c r="F140" s="28">
        <v>0</v>
      </c>
      <c r="G140" s="31">
        <v>0.25</v>
      </c>
      <c r="H140" s="28">
        <v>0</v>
      </c>
      <c r="I140" s="28">
        <v>0</v>
      </c>
      <c r="J140" s="28">
        <v>0</v>
      </c>
    </row>
    <row r="141" spans="1:10">
      <c r="A141" s="28">
        <v>662379000</v>
      </c>
      <c r="B141" s="28">
        <v>0</v>
      </c>
      <c r="C141" s="28">
        <v>0</v>
      </c>
      <c r="D141" s="28">
        <v>0</v>
      </c>
      <c r="E141" s="28">
        <v>0</v>
      </c>
      <c r="F141" s="28">
        <v>5</v>
      </c>
      <c r="G141" s="31">
        <v>0.24</v>
      </c>
      <c r="H141" s="28">
        <v>0</v>
      </c>
      <c r="I141" s="28">
        <v>0</v>
      </c>
      <c r="J141" s="28">
        <v>0</v>
      </c>
    </row>
    <row r="142" spans="1:10">
      <c r="A142" s="28">
        <v>648160000</v>
      </c>
      <c r="B142" s="28">
        <v>0</v>
      </c>
      <c r="C142" s="28">
        <v>0</v>
      </c>
      <c r="D142" s="28">
        <v>580</v>
      </c>
      <c r="E142" s="28">
        <v>0</v>
      </c>
      <c r="F142" s="28">
        <v>0</v>
      </c>
      <c r="G142" s="31">
        <v>0.24</v>
      </c>
      <c r="H142" s="28">
        <v>0</v>
      </c>
      <c r="I142" s="28">
        <v>0</v>
      </c>
      <c r="J142" s="28">
        <v>0</v>
      </c>
    </row>
    <row r="143" spans="1:10">
      <c r="A143" s="28">
        <v>601223000</v>
      </c>
      <c r="B143" s="28">
        <v>0</v>
      </c>
      <c r="C143" s="28">
        <v>0</v>
      </c>
      <c r="D143" s="28">
        <v>630</v>
      </c>
      <c r="E143" s="28">
        <v>0</v>
      </c>
      <c r="F143" s="28">
        <v>0</v>
      </c>
      <c r="G143" s="31">
        <v>0.24</v>
      </c>
      <c r="H143" s="28">
        <v>0</v>
      </c>
      <c r="I143" s="28">
        <v>0</v>
      </c>
      <c r="J143" s="28">
        <v>0</v>
      </c>
    </row>
    <row r="144" spans="1:10">
      <c r="A144" s="28">
        <v>624942000</v>
      </c>
      <c r="B144" s="28">
        <v>0</v>
      </c>
      <c r="C144" s="28">
        <v>0</v>
      </c>
      <c r="D144" s="28">
        <v>390</v>
      </c>
      <c r="E144" s="28">
        <v>0</v>
      </c>
      <c r="F144" s="28">
        <v>0</v>
      </c>
      <c r="G144" s="31">
        <v>0.24</v>
      </c>
      <c r="H144" s="28">
        <v>0</v>
      </c>
      <c r="I144" s="28">
        <v>0</v>
      </c>
      <c r="J144" s="28">
        <v>0</v>
      </c>
    </row>
    <row r="145" spans="1:10">
      <c r="A145" s="28">
        <v>604308000</v>
      </c>
      <c r="B145" s="28">
        <v>0</v>
      </c>
      <c r="C145" s="28">
        <v>1</v>
      </c>
      <c r="D145" s="28">
        <v>450</v>
      </c>
      <c r="E145" s="28">
        <v>115</v>
      </c>
      <c r="F145" s="28">
        <v>1</v>
      </c>
      <c r="G145" s="31">
        <v>0.24</v>
      </c>
      <c r="H145" s="28">
        <v>0</v>
      </c>
      <c r="I145" s="28">
        <v>0</v>
      </c>
      <c r="J145" s="28">
        <v>0</v>
      </c>
    </row>
    <row r="146" spans="1:10">
      <c r="A146" s="28">
        <v>679389000</v>
      </c>
      <c r="B146" s="28">
        <v>0</v>
      </c>
      <c r="C146" s="28">
        <v>0</v>
      </c>
      <c r="D146" s="28">
        <v>520</v>
      </c>
      <c r="E146" s="28">
        <v>32</v>
      </c>
      <c r="F146" s="28">
        <v>5</v>
      </c>
      <c r="G146" s="31">
        <v>0.24</v>
      </c>
      <c r="H146" s="28">
        <v>0</v>
      </c>
      <c r="I146" s="28">
        <v>0</v>
      </c>
      <c r="J146" s="28">
        <v>0</v>
      </c>
    </row>
    <row r="147" spans="1:10">
      <c r="A147" s="28">
        <v>679390000</v>
      </c>
      <c r="B147" s="28">
        <v>0</v>
      </c>
      <c r="C147" s="28">
        <v>1</v>
      </c>
      <c r="D147" s="28">
        <v>460</v>
      </c>
      <c r="E147" s="28">
        <v>20</v>
      </c>
      <c r="F147" s="28">
        <v>4</v>
      </c>
      <c r="G147" s="31">
        <v>0.24</v>
      </c>
      <c r="H147" s="28">
        <v>0</v>
      </c>
      <c r="I147" s="28">
        <v>0</v>
      </c>
      <c r="J147" s="28">
        <v>0</v>
      </c>
    </row>
    <row r="148" spans="1:10">
      <c r="A148" s="28">
        <v>637220000</v>
      </c>
      <c r="B148" s="28">
        <v>0</v>
      </c>
      <c r="C148" s="28">
        <v>0</v>
      </c>
      <c r="D148" s="28">
        <v>480</v>
      </c>
      <c r="E148" s="28">
        <v>0</v>
      </c>
      <c r="F148" s="28">
        <v>0</v>
      </c>
      <c r="G148" s="31">
        <v>0.24</v>
      </c>
      <c r="H148" s="28">
        <v>0</v>
      </c>
      <c r="I148" s="28">
        <v>0</v>
      </c>
      <c r="J148" s="28">
        <v>0</v>
      </c>
    </row>
    <row r="149" spans="1:10">
      <c r="A149" s="28">
        <v>648237000</v>
      </c>
      <c r="B149" s="28">
        <v>0</v>
      </c>
      <c r="C149" s="28">
        <v>3</v>
      </c>
      <c r="D149" s="28">
        <v>0</v>
      </c>
      <c r="E149" s="28">
        <v>2</v>
      </c>
      <c r="F149" s="28">
        <v>3</v>
      </c>
      <c r="G149" s="31">
        <v>0.24</v>
      </c>
      <c r="H149" s="28">
        <v>0</v>
      </c>
      <c r="I149" s="28">
        <v>0</v>
      </c>
      <c r="J149" s="28">
        <v>0</v>
      </c>
    </row>
    <row r="150" spans="1:10">
      <c r="A150" s="28">
        <v>679665000</v>
      </c>
      <c r="B150" s="28">
        <v>0</v>
      </c>
      <c r="C150" s="28">
        <v>0</v>
      </c>
      <c r="D150" s="28">
        <v>450</v>
      </c>
      <c r="E150" s="28">
        <v>0</v>
      </c>
      <c r="F150" s="28">
        <v>0</v>
      </c>
      <c r="G150" s="31">
        <v>0.24</v>
      </c>
      <c r="H150" s="28">
        <v>0</v>
      </c>
      <c r="I150" s="28">
        <v>0</v>
      </c>
      <c r="J150" s="28">
        <v>0</v>
      </c>
    </row>
    <row r="151" spans="1:10">
      <c r="A151" s="28">
        <v>679388000</v>
      </c>
      <c r="B151" s="28">
        <v>0</v>
      </c>
      <c r="C151" s="28">
        <v>0</v>
      </c>
      <c r="D151" s="28">
        <v>500</v>
      </c>
      <c r="E151" s="28">
        <v>10</v>
      </c>
      <c r="F151" s="28">
        <v>2</v>
      </c>
      <c r="G151" s="31">
        <v>0.24</v>
      </c>
      <c r="H151" s="28">
        <v>0</v>
      </c>
      <c r="I151" s="28">
        <v>0</v>
      </c>
      <c r="J151" s="28">
        <v>0</v>
      </c>
    </row>
    <row r="152" spans="1:10">
      <c r="A152" s="28">
        <v>679391000</v>
      </c>
      <c r="B152" s="28">
        <v>0</v>
      </c>
      <c r="C152" s="28">
        <v>1</v>
      </c>
      <c r="D152" s="28">
        <v>0</v>
      </c>
      <c r="E152" s="28">
        <v>0</v>
      </c>
      <c r="F152" s="28">
        <v>0</v>
      </c>
      <c r="G152" s="31">
        <v>0.24</v>
      </c>
      <c r="H152" s="28">
        <v>0</v>
      </c>
      <c r="I152" s="28">
        <v>0</v>
      </c>
      <c r="J152" s="28">
        <v>0</v>
      </c>
    </row>
    <row r="153" spans="1:10">
      <c r="A153" s="28">
        <v>666478000</v>
      </c>
      <c r="B153" s="28">
        <v>0</v>
      </c>
      <c r="C153" s="28">
        <v>0</v>
      </c>
      <c r="D153" s="28">
        <v>160</v>
      </c>
      <c r="E153" s="28">
        <v>0</v>
      </c>
      <c r="F153" s="28">
        <v>0</v>
      </c>
      <c r="G153" s="31">
        <v>0.24</v>
      </c>
      <c r="H153" s="28">
        <v>0</v>
      </c>
      <c r="I153" s="28">
        <v>0</v>
      </c>
      <c r="J153" s="28">
        <v>0</v>
      </c>
    </row>
    <row r="154" spans="1:10">
      <c r="A154" s="28">
        <v>629215000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  <c r="G154" s="31">
        <v>0.24</v>
      </c>
      <c r="H154" s="28">
        <v>0</v>
      </c>
      <c r="I154" s="28">
        <v>0</v>
      </c>
      <c r="J154" s="28">
        <v>0</v>
      </c>
    </row>
    <row r="155" spans="1:10">
      <c r="A155" s="28">
        <v>683122000</v>
      </c>
      <c r="B155" s="28">
        <v>0</v>
      </c>
      <c r="C155" s="28">
        <v>0</v>
      </c>
      <c r="D155" s="28">
        <v>290</v>
      </c>
      <c r="E155" s="28">
        <v>0</v>
      </c>
      <c r="F155" s="28">
        <v>0</v>
      </c>
      <c r="G155" s="31">
        <v>0.24</v>
      </c>
      <c r="H155" s="28">
        <v>0</v>
      </c>
      <c r="I155" s="28">
        <v>0</v>
      </c>
      <c r="J155" s="28">
        <v>0</v>
      </c>
    </row>
    <row r="156" spans="1:10">
      <c r="A156" s="28">
        <v>645386000</v>
      </c>
      <c r="B156" s="28">
        <v>0</v>
      </c>
      <c r="C156" s="28">
        <v>0</v>
      </c>
      <c r="D156" s="28">
        <v>800</v>
      </c>
      <c r="E156" s="28">
        <v>0</v>
      </c>
      <c r="F156" s="28">
        <v>0</v>
      </c>
      <c r="G156" s="31">
        <v>0.24</v>
      </c>
      <c r="H156" s="28">
        <v>0</v>
      </c>
      <c r="I156" s="28">
        <v>0</v>
      </c>
      <c r="J156" s="28">
        <v>0</v>
      </c>
    </row>
    <row r="157" spans="1:10">
      <c r="A157" s="28">
        <v>638527000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  <c r="G157" s="31">
        <v>0.24</v>
      </c>
      <c r="H157" s="28">
        <v>0</v>
      </c>
      <c r="I157" s="28">
        <v>0</v>
      </c>
      <c r="J157" s="28">
        <v>0</v>
      </c>
    </row>
    <row r="158" spans="1:10">
      <c r="A158" s="28">
        <v>629186000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G158" s="31">
        <v>0.24</v>
      </c>
      <c r="H158" s="28">
        <v>0</v>
      </c>
      <c r="I158" s="28">
        <v>0</v>
      </c>
      <c r="J158" s="28">
        <v>0</v>
      </c>
    </row>
    <row r="159" spans="1:10">
      <c r="A159" s="28">
        <v>621086000</v>
      </c>
      <c r="B159" s="28">
        <v>0</v>
      </c>
      <c r="C159" s="28">
        <v>1</v>
      </c>
      <c r="D159" s="28">
        <v>350</v>
      </c>
      <c r="E159" s="28">
        <v>0</v>
      </c>
      <c r="F159" s="28">
        <v>1</v>
      </c>
      <c r="G159" s="31">
        <v>0.24</v>
      </c>
      <c r="H159" s="28">
        <v>0</v>
      </c>
      <c r="I159" s="28">
        <v>0</v>
      </c>
      <c r="J159" s="28">
        <v>0</v>
      </c>
    </row>
    <row r="160" spans="1:10">
      <c r="A160" s="28">
        <v>667429000</v>
      </c>
      <c r="B160" s="28">
        <v>0</v>
      </c>
      <c r="C160" s="28">
        <v>0</v>
      </c>
      <c r="D160" s="28">
        <v>430</v>
      </c>
      <c r="E160" s="28">
        <v>0</v>
      </c>
      <c r="F160" s="28">
        <v>0</v>
      </c>
      <c r="G160" s="31">
        <v>0.24</v>
      </c>
      <c r="H160" s="28">
        <v>0</v>
      </c>
      <c r="I160" s="28">
        <v>0</v>
      </c>
      <c r="J160" s="28">
        <v>0</v>
      </c>
    </row>
    <row r="161" spans="1:10">
      <c r="A161" s="28">
        <v>666473000</v>
      </c>
      <c r="B161" s="28">
        <v>0</v>
      </c>
      <c r="C161" s="28">
        <v>0</v>
      </c>
      <c r="D161" s="28">
        <v>190</v>
      </c>
      <c r="E161" s="28">
        <v>0</v>
      </c>
      <c r="F161" s="28">
        <v>0</v>
      </c>
      <c r="G161" s="31">
        <v>0.24</v>
      </c>
      <c r="H161" s="28">
        <v>0</v>
      </c>
      <c r="I161" s="28">
        <v>0</v>
      </c>
      <c r="J161" s="28">
        <v>0</v>
      </c>
    </row>
    <row r="162" spans="1:10">
      <c r="A162" s="28">
        <v>666474000</v>
      </c>
      <c r="B162" s="28">
        <v>0</v>
      </c>
      <c r="C162" s="28">
        <v>0</v>
      </c>
      <c r="D162" s="28">
        <v>780</v>
      </c>
      <c r="E162" s="28">
        <v>0</v>
      </c>
      <c r="F162" s="28">
        <v>0</v>
      </c>
      <c r="G162" s="31">
        <v>0.24</v>
      </c>
      <c r="H162" s="28">
        <v>0</v>
      </c>
      <c r="I162" s="28">
        <v>0</v>
      </c>
      <c r="J162" s="28">
        <v>0</v>
      </c>
    </row>
    <row r="163" spans="1:10">
      <c r="A163" s="28">
        <v>659109000</v>
      </c>
      <c r="B163" s="28">
        <v>0</v>
      </c>
      <c r="C163" s="28">
        <v>0</v>
      </c>
      <c r="D163" s="28">
        <v>140</v>
      </c>
      <c r="E163" s="28">
        <v>0</v>
      </c>
      <c r="F163" s="28">
        <v>0</v>
      </c>
      <c r="G163" s="31">
        <v>0.24</v>
      </c>
      <c r="H163" s="28">
        <v>0</v>
      </c>
      <c r="I163" s="28">
        <v>0</v>
      </c>
      <c r="J163" s="28">
        <v>0</v>
      </c>
    </row>
    <row r="164" spans="1:10">
      <c r="A164" s="28">
        <v>683109000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  <c r="G164" s="31">
        <v>0.24</v>
      </c>
      <c r="H164" s="28">
        <v>0</v>
      </c>
      <c r="I164" s="28">
        <v>0</v>
      </c>
      <c r="J164" s="28">
        <v>0</v>
      </c>
    </row>
    <row r="165" spans="1:10">
      <c r="A165" s="28">
        <v>656136000</v>
      </c>
      <c r="B165" s="28">
        <v>0</v>
      </c>
      <c r="C165" s="28">
        <v>3</v>
      </c>
      <c r="D165" s="28">
        <v>0</v>
      </c>
      <c r="E165" s="28">
        <v>11</v>
      </c>
      <c r="F165" s="28">
        <v>2</v>
      </c>
      <c r="G165" s="31">
        <v>0.24</v>
      </c>
      <c r="H165" s="28">
        <v>0</v>
      </c>
      <c r="I165" s="28">
        <v>0</v>
      </c>
      <c r="J165" s="28">
        <v>0</v>
      </c>
    </row>
    <row r="166" spans="1:10">
      <c r="A166" s="28">
        <v>629216000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  <c r="G166" s="31">
        <v>0.24</v>
      </c>
      <c r="H166" s="28">
        <v>0</v>
      </c>
      <c r="I166" s="28">
        <v>0</v>
      </c>
      <c r="J166" s="28">
        <v>0</v>
      </c>
    </row>
  </sheetData>
  <autoFilter ref="A1:J166"/>
  <hyperlinks>
    <hyperlink ref="M11" location="Sheet7!A1" display="g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66"/>
  <sheetViews>
    <sheetView topLeftCell="D2" workbookViewId="0">
      <selection activeCell="W24" sqref="W24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46</v>
      </c>
      <c r="I1" t="s">
        <v>47</v>
      </c>
      <c r="J1" t="s">
        <v>48</v>
      </c>
      <c r="K1" t="s">
        <v>156</v>
      </c>
      <c r="M1">
        <v>25</v>
      </c>
      <c r="N1">
        <v>10</v>
      </c>
    </row>
    <row r="2" spans="1:19">
      <c r="A2">
        <v>604310000</v>
      </c>
      <c r="B2">
        <v>0</v>
      </c>
      <c r="C2">
        <v>1570</v>
      </c>
      <c r="D2">
        <v>400</v>
      </c>
      <c r="E2">
        <v>6</v>
      </c>
      <c r="F2">
        <v>3</v>
      </c>
      <c r="G2">
        <v>3.1961761850000001</v>
      </c>
      <c r="H2">
        <v>2.6031443730000001</v>
      </c>
      <c r="I2">
        <v>0.84509803999999999</v>
      </c>
      <c r="J2">
        <v>0.60205999099999996</v>
      </c>
      <c r="K2" s="4">
        <v>0.90724381293531997</v>
      </c>
      <c r="L2">
        <v>1</v>
      </c>
      <c r="M2">
        <v>1</v>
      </c>
      <c r="N2">
        <v>1</v>
      </c>
    </row>
    <row r="3" spans="1:19">
      <c r="A3">
        <v>651638000</v>
      </c>
      <c r="B3">
        <v>0</v>
      </c>
      <c r="C3">
        <v>1220</v>
      </c>
      <c r="D3">
        <v>253590</v>
      </c>
      <c r="E3">
        <v>776</v>
      </c>
      <c r="F3">
        <v>286</v>
      </c>
      <c r="G3">
        <v>3.0867156640000002</v>
      </c>
      <c r="H3">
        <v>5.4041338359999997</v>
      </c>
      <c r="I3">
        <v>2.8904210190000001</v>
      </c>
      <c r="J3">
        <v>2.457881897</v>
      </c>
      <c r="K3" s="4">
        <v>0.89147740688537003</v>
      </c>
      <c r="L3">
        <v>1</v>
      </c>
      <c r="M3">
        <v>1</v>
      </c>
      <c r="N3">
        <v>1</v>
      </c>
    </row>
    <row r="4" spans="1:19">
      <c r="A4">
        <v>651693000</v>
      </c>
      <c r="B4">
        <v>1</v>
      </c>
      <c r="C4">
        <v>1110</v>
      </c>
      <c r="D4">
        <v>326130</v>
      </c>
      <c r="E4">
        <v>1059</v>
      </c>
      <c r="F4">
        <v>64</v>
      </c>
      <c r="G4">
        <v>3.0457140589999998</v>
      </c>
      <c r="H4">
        <v>5.5133920820000002</v>
      </c>
      <c r="I4">
        <v>3.025305865</v>
      </c>
      <c r="J4">
        <v>1.812913357</v>
      </c>
      <c r="K4" s="4">
        <v>0.88498946706017501</v>
      </c>
      <c r="L4">
        <v>1</v>
      </c>
      <c r="M4">
        <v>1</v>
      </c>
      <c r="N4">
        <v>1</v>
      </c>
    </row>
    <row r="5" spans="1:19">
      <c r="A5">
        <v>651692000</v>
      </c>
      <c r="B5">
        <v>1</v>
      </c>
      <c r="C5">
        <v>1089</v>
      </c>
      <c r="D5">
        <v>191210</v>
      </c>
      <c r="E5">
        <v>570</v>
      </c>
      <c r="F5">
        <v>38</v>
      </c>
      <c r="G5">
        <v>3.0374264979999999</v>
      </c>
      <c r="H5">
        <v>5.2815128729999996</v>
      </c>
      <c r="I5">
        <v>2.7566361079999999</v>
      </c>
      <c r="J5">
        <v>1.5910646070000001</v>
      </c>
      <c r="K5" s="4">
        <v>0.88363774790897698</v>
      </c>
      <c r="L5">
        <v>1</v>
      </c>
      <c r="M5">
        <v>1</v>
      </c>
      <c r="N5">
        <v>1</v>
      </c>
    </row>
    <row r="6" spans="1:19">
      <c r="A6">
        <v>632709000</v>
      </c>
      <c r="B6">
        <v>0</v>
      </c>
      <c r="C6">
        <v>972</v>
      </c>
      <c r="D6">
        <v>574200</v>
      </c>
      <c r="E6">
        <v>1357</v>
      </c>
      <c r="F6">
        <v>257</v>
      </c>
      <c r="G6">
        <v>2.9881128399999999</v>
      </c>
      <c r="H6">
        <v>5.7590639450000003</v>
      </c>
      <c r="I6">
        <v>3.1328997699999999</v>
      </c>
      <c r="J6">
        <v>2.4116197060000002</v>
      </c>
      <c r="K6" s="4">
        <v>0.87530670328669502</v>
      </c>
      <c r="L6">
        <v>1</v>
      </c>
      <c r="M6">
        <v>1</v>
      </c>
      <c r="N6">
        <v>1</v>
      </c>
    </row>
    <row r="7" spans="1:19">
      <c r="A7">
        <v>664153000</v>
      </c>
      <c r="B7">
        <v>0</v>
      </c>
      <c r="C7">
        <v>694</v>
      </c>
      <c r="D7">
        <v>100010</v>
      </c>
      <c r="E7">
        <v>160</v>
      </c>
      <c r="F7">
        <v>22</v>
      </c>
      <c r="G7">
        <v>2.8419848050000001</v>
      </c>
      <c r="H7">
        <v>5.0000477700000001</v>
      </c>
      <c r="I7">
        <v>2.2068258759999999</v>
      </c>
      <c r="J7">
        <v>1.361727836</v>
      </c>
      <c r="K7" s="4">
        <v>0.84757961523059899</v>
      </c>
      <c r="L7">
        <v>1</v>
      </c>
      <c r="M7">
        <v>1</v>
      </c>
      <c r="N7">
        <v>1</v>
      </c>
    </row>
    <row r="8" spans="1:19">
      <c r="A8">
        <v>610649000</v>
      </c>
      <c r="B8">
        <v>1</v>
      </c>
      <c r="C8">
        <v>624</v>
      </c>
      <c r="D8">
        <v>113230</v>
      </c>
      <c r="E8">
        <v>0</v>
      </c>
      <c r="F8">
        <v>42</v>
      </c>
      <c r="G8">
        <v>2.795880017</v>
      </c>
      <c r="H8">
        <v>5.0539653429999998</v>
      </c>
      <c r="I8">
        <v>0</v>
      </c>
      <c r="J8">
        <v>1.6334684559999999</v>
      </c>
      <c r="K8" s="4">
        <v>0.83783904132456499</v>
      </c>
      <c r="L8">
        <v>1</v>
      </c>
      <c r="M8">
        <v>1</v>
      </c>
      <c r="N8">
        <v>1</v>
      </c>
      <c r="R8" s="72" t="s">
        <v>8</v>
      </c>
      <c r="S8" s="72"/>
    </row>
    <row r="9" spans="1:19">
      <c r="A9">
        <v>640690000</v>
      </c>
      <c r="B9">
        <v>0</v>
      </c>
      <c r="C9">
        <v>497</v>
      </c>
      <c r="D9">
        <v>396110</v>
      </c>
      <c r="E9">
        <v>1253</v>
      </c>
      <c r="F9">
        <v>102</v>
      </c>
      <c r="G9">
        <v>2.6972293430000001</v>
      </c>
      <c r="H9">
        <v>5.597816903</v>
      </c>
      <c r="I9">
        <v>3.098297536</v>
      </c>
      <c r="J9">
        <v>2.0128372250000002</v>
      </c>
      <c r="K9" s="4">
        <v>0.81531996447384703</v>
      </c>
      <c r="L9">
        <v>1</v>
      </c>
      <c r="M9">
        <v>1</v>
      </c>
      <c r="N9">
        <v>1</v>
      </c>
      <c r="R9">
        <v>1</v>
      </c>
      <c r="S9">
        <v>0</v>
      </c>
    </row>
    <row r="10" spans="1:19">
      <c r="A10">
        <v>648235000</v>
      </c>
      <c r="B10">
        <v>1</v>
      </c>
      <c r="C10">
        <v>470</v>
      </c>
      <c r="D10">
        <v>1880</v>
      </c>
      <c r="E10">
        <v>272</v>
      </c>
      <c r="F10">
        <v>9</v>
      </c>
      <c r="G10">
        <v>2.6730209070000002</v>
      </c>
      <c r="H10">
        <v>3.2743887960000002</v>
      </c>
      <c r="I10">
        <v>2.4361626470000002</v>
      </c>
      <c r="J10">
        <v>1</v>
      </c>
      <c r="K10" s="4">
        <v>0.809437578244939</v>
      </c>
      <c r="L10">
        <v>1</v>
      </c>
      <c r="M10">
        <v>1</v>
      </c>
      <c r="N10">
        <v>1</v>
      </c>
      <c r="P10" s="72" t="s">
        <v>148</v>
      </c>
      <c r="Q10">
        <v>1</v>
      </c>
      <c r="R10" s="11">
        <f>COUNTIFS($B$1:$B$166,$R$9,$L$1:$L$166,Q10)</f>
        <v>34</v>
      </c>
      <c r="S10" s="11">
        <f>COUNTIFS($B$1:$B$166,$S$9,$L$1:$L$166,Q10)</f>
        <v>16</v>
      </c>
    </row>
    <row r="11" spans="1:19">
      <c r="A11">
        <v>624838000</v>
      </c>
      <c r="B11">
        <v>1</v>
      </c>
      <c r="C11">
        <v>409</v>
      </c>
      <c r="D11">
        <v>201660</v>
      </c>
      <c r="E11">
        <v>1861</v>
      </c>
      <c r="F11">
        <v>47</v>
      </c>
      <c r="G11">
        <v>2.6127838570000002</v>
      </c>
      <c r="H11">
        <v>5.3046219160000003</v>
      </c>
      <c r="I11">
        <v>3.2699796769999998</v>
      </c>
      <c r="J11">
        <v>1.6812412370000001</v>
      </c>
      <c r="K11" s="4">
        <v>0.79418238148371001</v>
      </c>
      <c r="L11">
        <v>1</v>
      </c>
      <c r="M11">
        <v>1</v>
      </c>
      <c r="N11">
        <v>1</v>
      </c>
      <c r="P11" s="72"/>
      <c r="Q11">
        <v>0</v>
      </c>
      <c r="R11" s="11">
        <f>COUNTIFS($B$1:$B$166,$R$9,$L$1:$L$166,Q11)</f>
        <v>16</v>
      </c>
      <c r="S11" s="11">
        <f>COUNTIFS($B$1:$B$166,$S$9,$L$1:$L$166,Q11)</f>
        <v>99</v>
      </c>
    </row>
    <row r="12" spans="1:19">
      <c r="A12">
        <v>659573000</v>
      </c>
      <c r="B12">
        <v>1</v>
      </c>
      <c r="C12">
        <v>374</v>
      </c>
      <c r="D12">
        <v>110230</v>
      </c>
      <c r="E12">
        <v>442</v>
      </c>
      <c r="F12">
        <v>80</v>
      </c>
      <c r="G12">
        <v>2.5740312680000001</v>
      </c>
      <c r="H12">
        <v>5.0423037470000001</v>
      </c>
      <c r="I12">
        <v>2.646403726</v>
      </c>
      <c r="J12">
        <v>1.908485019</v>
      </c>
      <c r="K12" s="4">
        <v>0.78389974175497301</v>
      </c>
      <c r="L12">
        <v>1</v>
      </c>
      <c r="M12">
        <v>1</v>
      </c>
      <c r="N12">
        <v>0</v>
      </c>
    </row>
    <row r="13" spans="1:19">
      <c r="A13">
        <v>661246000</v>
      </c>
      <c r="B13">
        <v>1</v>
      </c>
      <c r="C13">
        <v>349</v>
      </c>
      <c r="D13">
        <v>61360</v>
      </c>
      <c r="E13">
        <v>169</v>
      </c>
      <c r="F13">
        <v>106</v>
      </c>
      <c r="G13">
        <v>2.5440680439999999</v>
      </c>
      <c r="H13">
        <v>4.7878924290000002</v>
      </c>
      <c r="I13">
        <v>2.2304489209999998</v>
      </c>
      <c r="J13">
        <v>2.0293837780000001</v>
      </c>
      <c r="K13" s="4">
        <v>0.77569761579993801</v>
      </c>
      <c r="L13">
        <v>1</v>
      </c>
      <c r="M13">
        <v>1</v>
      </c>
      <c r="N13">
        <v>0</v>
      </c>
      <c r="S13">
        <f>R10+S11</f>
        <v>133</v>
      </c>
    </row>
    <row r="14" spans="1:19">
      <c r="A14">
        <v>624836000</v>
      </c>
      <c r="B14">
        <v>1</v>
      </c>
      <c r="C14">
        <v>338</v>
      </c>
      <c r="D14">
        <v>282500</v>
      </c>
      <c r="E14">
        <v>331</v>
      </c>
      <c r="F14">
        <v>79</v>
      </c>
      <c r="G14">
        <v>2.5301996980000001</v>
      </c>
      <c r="H14">
        <v>5.4510199889999997</v>
      </c>
      <c r="I14">
        <v>2.5211380839999999</v>
      </c>
      <c r="J14">
        <v>1.903089987</v>
      </c>
      <c r="K14" s="4">
        <v>0.77182714117187101</v>
      </c>
      <c r="L14">
        <v>1</v>
      </c>
      <c r="M14">
        <v>1</v>
      </c>
      <c r="N14">
        <v>0</v>
      </c>
      <c r="P14">
        <v>25</v>
      </c>
      <c r="S14" s="1">
        <f>S13/165</f>
        <v>0.80606060606060603</v>
      </c>
    </row>
    <row r="15" spans="1:19">
      <c r="A15">
        <v>632705000</v>
      </c>
      <c r="B15">
        <v>1</v>
      </c>
      <c r="C15">
        <v>332</v>
      </c>
      <c r="D15">
        <v>54840</v>
      </c>
      <c r="E15">
        <v>0</v>
      </c>
      <c r="F15">
        <v>5</v>
      </c>
      <c r="G15">
        <v>2.522444234</v>
      </c>
      <c r="H15">
        <v>4.7391053650000003</v>
      </c>
      <c r="I15">
        <v>0</v>
      </c>
      <c r="J15">
        <v>0.77815124999999996</v>
      </c>
      <c r="K15" s="4">
        <v>0.76964227955895304</v>
      </c>
      <c r="L15">
        <v>1</v>
      </c>
      <c r="M15">
        <v>1</v>
      </c>
      <c r="N15">
        <v>0</v>
      </c>
      <c r="R15" s="72" t="s">
        <v>8</v>
      </c>
      <c r="S15" s="72"/>
    </row>
    <row r="16" spans="1:19">
      <c r="A16">
        <v>621998000</v>
      </c>
      <c r="B16">
        <v>1</v>
      </c>
      <c r="C16">
        <v>284</v>
      </c>
      <c r="D16">
        <v>261650</v>
      </c>
      <c r="E16">
        <v>247</v>
      </c>
      <c r="F16">
        <v>70</v>
      </c>
      <c r="G16">
        <v>2.4548448600000001</v>
      </c>
      <c r="H16">
        <v>5.4177223989999996</v>
      </c>
      <c r="I16">
        <v>2.3944516810000001</v>
      </c>
      <c r="J16">
        <v>1.8512583490000001</v>
      </c>
      <c r="K16" s="4">
        <v>0.74998220554166595</v>
      </c>
      <c r="L16">
        <v>1</v>
      </c>
      <c r="M16">
        <v>1</v>
      </c>
      <c r="N16">
        <v>0</v>
      </c>
      <c r="R16">
        <v>1</v>
      </c>
      <c r="S16">
        <v>0</v>
      </c>
    </row>
    <row r="17" spans="1:19">
      <c r="A17">
        <v>632710000</v>
      </c>
      <c r="B17">
        <v>1</v>
      </c>
      <c r="C17">
        <v>269</v>
      </c>
      <c r="D17">
        <v>59260</v>
      </c>
      <c r="E17">
        <v>310</v>
      </c>
      <c r="F17">
        <v>47</v>
      </c>
      <c r="G17">
        <v>2.4313637639999999</v>
      </c>
      <c r="H17">
        <v>4.7727689760000001</v>
      </c>
      <c r="I17">
        <v>2.4927603889999999</v>
      </c>
      <c r="J17">
        <v>1.6812412370000001</v>
      </c>
      <c r="K17" s="4">
        <v>0.74289707232868196</v>
      </c>
      <c r="L17">
        <v>1</v>
      </c>
      <c r="M17">
        <v>1</v>
      </c>
      <c r="N17">
        <v>0</v>
      </c>
      <c r="P17" s="72" t="s">
        <v>148</v>
      </c>
      <c r="Q17">
        <v>1</v>
      </c>
      <c r="R17" s="11">
        <f>COUNTIFS($B$1:$B$166,$R$9,$M$1:$M$166,Q17)</f>
        <v>19</v>
      </c>
      <c r="S17" s="11">
        <f>COUNTIFS($B$1:$B$166,$S$9,$M$1:$M$166,Q17)</f>
        <v>6</v>
      </c>
    </row>
    <row r="18" spans="1:19">
      <c r="A18">
        <v>604341000</v>
      </c>
      <c r="B18">
        <v>1</v>
      </c>
      <c r="C18">
        <v>252</v>
      </c>
      <c r="D18">
        <v>3270</v>
      </c>
      <c r="E18">
        <v>143</v>
      </c>
      <c r="F18">
        <v>62</v>
      </c>
      <c r="G18">
        <v>2.403120521</v>
      </c>
      <c r="H18">
        <v>3.514680544</v>
      </c>
      <c r="I18">
        <v>2.1583624920000002</v>
      </c>
      <c r="J18">
        <v>1.7993405490000001</v>
      </c>
      <c r="K18" s="4">
        <v>0.73420290947933098</v>
      </c>
      <c r="L18">
        <v>1</v>
      </c>
      <c r="M18">
        <v>1</v>
      </c>
      <c r="N18">
        <v>0</v>
      </c>
      <c r="P18" s="72"/>
      <c r="Q18">
        <v>0</v>
      </c>
      <c r="R18" s="11">
        <f>COUNTIFS($B$1:$B$166,$R$9,$M$1:$M$166,Q18)</f>
        <v>31</v>
      </c>
      <c r="S18" s="11">
        <f>COUNTIFS($B$1:$B$166,$S$9,$M$1:$M$166,Q18)</f>
        <v>109</v>
      </c>
    </row>
    <row r="19" spans="1:19">
      <c r="A19">
        <v>610659000</v>
      </c>
      <c r="B19">
        <v>1</v>
      </c>
      <c r="C19">
        <v>251</v>
      </c>
      <c r="D19">
        <v>70500</v>
      </c>
      <c r="E19">
        <v>269</v>
      </c>
      <c r="F19">
        <v>52</v>
      </c>
      <c r="G19">
        <v>2.4014005410000001</v>
      </c>
      <c r="H19">
        <v>4.8481952770000003</v>
      </c>
      <c r="I19">
        <v>2.4313637639999999</v>
      </c>
      <c r="J19">
        <v>1.72427587</v>
      </c>
      <c r="K19" s="4">
        <v>0.73366742858846501</v>
      </c>
      <c r="L19">
        <v>1</v>
      </c>
      <c r="M19">
        <v>1</v>
      </c>
      <c r="N19">
        <v>0</v>
      </c>
    </row>
    <row r="20" spans="1:19">
      <c r="A20">
        <v>648159000</v>
      </c>
      <c r="B20">
        <v>1</v>
      </c>
      <c r="C20">
        <v>233</v>
      </c>
      <c r="D20">
        <v>300</v>
      </c>
      <c r="E20">
        <v>172</v>
      </c>
      <c r="F20">
        <v>30</v>
      </c>
      <c r="G20">
        <v>2.3692158569999999</v>
      </c>
      <c r="H20">
        <v>2.478566496</v>
      </c>
      <c r="I20">
        <v>2.2380461029999998</v>
      </c>
      <c r="J20">
        <v>1.4913616940000001</v>
      </c>
      <c r="K20" s="4">
        <v>0.72352152887977705</v>
      </c>
      <c r="L20">
        <v>1</v>
      </c>
      <c r="M20">
        <v>1</v>
      </c>
      <c r="N20">
        <v>0</v>
      </c>
      <c r="S20">
        <f>R17+S18</f>
        <v>128</v>
      </c>
    </row>
    <row r="21" spans="1:19">
      <c r="A21">
        <v>621990000</v>
      </c>
      <c r="B21">
        <v>1</v>
      </c>
      <c r="C21">
        <v>219</v>
      </c>
      <c r="D21">
        <v>49790</v>
      </c>
      <c r="E21">
        <v>392</v>
      </c>
      <c r="F21">
        <v>75</v>
      </c>
      <c r="G21">
        <v>2.342422681</v>
      </c>
      <c r="H21">
        <v>4.6971508489999998</v>
      </c>
      <c r="I21">
        <v>2.5943925499999998</v>
      </c>
      <c r="J21">
        <v>1.880813592</v>
      </c>
      <c r="K21" s="4">
        <v>0.71489546920094804</v>
      </c>
      <c r="L21">
        <v>1</v>
      </c>
      <c r="M21">
        <v>1</v>
      </c>
      <c r="N21">
        <v>0</v>
      </c>
      <c r="P21">
        <v>10</v>
      </c>
      <c r="S21">
        <f>S20/165</f>
        <v>0.77575757575757576</v>
      </c>
    </row>
    <row r="22" spans="1:19">
      <c r="A22">
        <v>661239000</v>
      </c>
      <c r="B22">
        <v>0</v>
      </c>
      <c r="C22">
        <v>187</v>
      </c>
      <c r="D22">
        <v>91100</v>
      </c>
      <c r="E22">
        <v>101</v>
      </c>
      <c r="F22">
        <v>20</v>
      </c>
      <c r="G22">
        <v>2.2741578489999998</v>
      </c>
      <c r="H22">
        <v>4.9595231440000003</v>
      </c>
      <c r="I22">
        <v>2.008600172</v>
      </c>
      <c r="J22">
        <v>1.322219295</v>
      </c>
      <c r="K22" s="4">
        <v>0.69220420655169601</v>
      </c>
      <c r="L22">
        <v>1</v>
      </c>
      <c r="M22">
        <v>1</v>
      </c>
      <c r="N22">
        <v>0</v>
      </c>
      <c r="R22" s="72" t="s">
        <v>8</v>
      </c>
      <c r="S22" s="72"/>
    </row>
    <row r="23" spans="1:19">
      <c r="A23">
        <v>623865000</v>
      </c>
      <c r="B23">
        <v>1</v>
      </c>
      <c r="C23">
        <v>169</v>
      </c>
      <c r="D23">
        <v>3020</v>
      </c>
      <c r="E23">
        <v>167</v>
      </c>
      <c r="F23">
        <v>20</v>
      </c>
      <c r="G23">
        <v>2.2304489209999998</v>
      </c>
      <c r="H23">
        <v>3.4801507250000001</v>
      </c>
      <c r="I23">
        <v>2.225309282</v>
      </c>
      <c r="J23">
        <v>1.322219295</v>
      </c>
      <c r="K23" s="4">
        <v>0.67716168193466297</v>
      </c>
      <c r="L23">
        <v>1</v>
      </c>
      <c r="M23">
        <v>1</v>
      </c>
      <c r="N23">
        <v>0</v>
      </c>
      <c r="R23">
        <v>1</v>
      </c>
      <c r="S23">
        <v>0</v>
      </c>
    </row>
    <row r="24" spans="1:19">
      <c r="A24">
        <v>659574000</v>
      </c>
      <c r="B24">
        <v>1</v>
      </c>
      <c r="C24">
        <v>166</v>
      </c>
      <c r="D24">
        <v>42830</v>
      </c>
      <c r="E24">
        <v>190</v>
      </c>
      <c r="F24">
        <v>31</v>
      </c>
      <c r="G24">
        <v>2.222716471</v>
      </c>
      <c r="H24">
        <v>4.6317582140000004</v>
      </c>
      <c r="I24">
        <v>2.281033367</v>
      </c>
      <c r="J24">
        <v>1.5051499779999999</v>
      </c>
      <c r="K24" s="4">
        <v>0.67446074689669699</v>
      </c>
      <c r="L24">
        <v>1</v>
      </c>
      <c r="M24">
        <v>1</v>
      </c>
      <c r="N24">
        <v>0</v>
      </c>
      <c r="P24" s="72" t="s">
        <v>148</v>
      </c>
      <c r="Q24">
        <v>1</v>
      </c>
      <c r="R24" s="11">
        <f>COUNTIFS($B$1:$B$166,$R$9,$N$1:$N$166,Q24)</f>
        <v>5</v>
      </c>
      <c r="S24" s="11">
        <f>COUNTIFS($B$1:$B$166,$S$9,$N$1:$N$166,Q24)</f>
        <v>5</v>
      </c>
    </row>
    <row r="25" spans="1:19">
      <c r="A25">
        <v>664156000</v>
      </c>
      <c r="B25">
        <v>1</v>
      </c>
      <c r="C25">
        <v>160</v>
      </c>
      <c r="D25">
        <v>7740</v>
      </c>
      <c r="E25">
        <v>87</v>
      </c>
      <c r="F25">
        <v>75</v>
      </c>
      <c r="G25">
        <v>2.2068258759999999</v>
      </c>
      <c r="H25">
        <v>3.8887970670000001</v>
      </c>
      <c r="I25">
        <v>1.9444826719999999</v>
      </c>
      <c r="J25">
        <v>1.880813592</v>
      </c>
      <c r="K25" s="4">
        <v>0.66887377884033195</v>
      </c>
      <c r="L25">
        <v>1</v>
      </c>
      <c r="M25">
        <v>1</v>
      </c>
      <c r="N25">
        <v>0</v>
      </c>
      <c r="P25" s="72"/>
      <c r="Q25">
        <v>0</v>
      </c>
      <c r="R25" s="11">
        <f>COUNTIFS($B$1:$B$166,$R$9,$N$1:$N$166,Q25)</f>
        <v>45</v>
      </c>
      <c r="S25" s="11">
        <f>COUNTIFS($B$1:$B$166,$S$9,$N$1:$N$166,Q25)</f>
        <v>110</v>
      </c>
    </row>
    <row r="26" spans="1:19">
      <c r="A26">
        <v>621901000</v>
      </c>
      <c r="B26">
        <v>1</v>
      </c>
      <c r="C26">
        <v>157</v>
      </c>
      <c r="D26">
        <v>69400</v>
      </c>
      <c r="E26">
        <v>43</v>
      </c>
      <c r="F26">
        <v>13</v>
      </c>
      <c r="G26">
        <v>2.198657087</v>
      </c>
      <c r="H26">
        <v>4.8413657280000004</v>
      </c>
      <c r="I26">
        <v>1.6434526759999999</v>
      </c>
      <c r="J26">
        <v>1.1461280359999999</v>
      </c>
      <c r="K26" s="4">
        <v>0.66598295909836802</v>
      </c>
      <c r="L26">
        <v>1</v>
      </c>
      <c r="M26">
        <v>1</v>
      </c>
      <c r="N26">
        <v>0</v>
      </c>
    </row>
    <row r="27" spans="1:19">
      <c r="A27">
        <v>651983000</v>
      </c>
      <c r="B27">
        <v>1</v>
      </c>
      <c r="C27">
        <v>143</v>
      </c>
      <c r="D27">
        <v>42420</v>
      </c>
      <c r="E27">
        <v>156</v>
      </c>
      <c r="F27">
        <v>27</v>
      </c>
      <c r="G27">
        <v>2.1583624920000002</v>
      </c>
      <c r="H27">
        <v>4.6275809020000001</v>
      </c>
      <c r="I27">
        <v>2.195899652</v>
      </c>
      <c r="J27">
        <v>1.4471580310000001</v>
      </c>
      <c r="K27" s="4">
        <v>0.65154323359101096</v>
      </c>
      <c r="L27">
        <v>1</v>
      </c>
      <c r="M27">
        <v>0</v>
      </c>
      <c r="N27">
        <v>0</v>
      </c>
      <c r="S27">
        <f>R24+S25</f>
        <v>115</v>
      </c>
    </row>
    <row r="28" spans="1:19">
      <c r="A28">
        <v>602069000</v>
      </c>
      <c r="B28">
        <v>1</v>
      </c>
      <c r="C28">
        <v>134</v>
      </c>
      <c r="D28">
        <v>8580</v>
      </c>
      <c r="E28">
        <v>4</v>
      </c>
      <c r="F28">
        <v>14</v>
      </c>
      <c r="G28">
        <v>2.1303337679999998</v>
      </c>
      <c r="H28">
        <v>3.9335379019999999</v>
      </c>
      <c r="I28">
        <v>0.69897000399999998</v>
      </c>
      <c r="J28">
        <v>1.1760912590000001</v>
      </c>
      <c r="K28" s="4">
        <v>0.64133032910157095</v>
      </c>
      <c r="L28">
        <v>1</v>
      </c>
      <c r="M28">
        <v>0</v>
      </c>
      <c r="N28">
        <v>0</v>
      </c>
      <c r="S28">
        <f>S27/165</f>
        <v>0.69696969696969702</v>
      </c>
    </row>
    <row r="29" spans="1:19">
      <c r="A29">
        <v>621992000</v>
      </c>
      <c r="B29">
        <v>1</v>
      </c>
      <c r="C29">
        <v>131</v>
      </c>
      <c r="D29">
        <v>123160</v>
      </c>
      <c r="E29">
        <v>1</v>
      </c>
      <c r="F29">
        <v>23</v>
      </c>
      <c r="G29">
        <v>2.120573931</v>
      </c>
      <c r="H29">
        <v>5.0904732060000004</v>
      </c>
      <c r="I29">
        <v>0.30102999600000002</v>
      </c>
      <c r="J29">
        <v>1.3802112419999999</v>
      </c>
      <c r="K29" s="4">
        <v>0.63774324247677405</v>
      </c>
      <c r="L29">
        <v>1</v>
      </c>
      <c r="M29">
        <v>0</v>
      </c>
      <c r="N29">
        <v>0</v>
      </c>
    </row>
    <row r="30" spans="1:19">
      <c r="A30">
        <v>624707000</v>
      </c>
      <c r="B30">
        <v>1</v>
      </c>
      <c r="C30">
        <v>127</v>
      </c>
      <c r="D30">
        <v>153840</v>
      </c>
      <c r="E30">
        <v>169</v>
      </c>
      <c r="F30">
        <v>39</v>
      </c>
      <c r="G30">
        <v>2.10720997</v>
      </c>
      <c r="H30">
        <v>5.1870720940000004</v>
      </c>
      <c r="I30">
        <v>2.2304489209999998</v>
      </c>
      <c r="J30">
        <v>1.602059991</v>
      </c>
      <c r="K30" s="4">
        <v>0.63280658433590997</v>
      </c>
      <c r="L30">
        <v>1</v>
      </c>
      <c r="M30">
        <v>0</v>
      </c>
      <c r="N30">
        <v>0</v>
      </c>
    </row>
    <row r="31" spans="1:19">
      <c r="A31">
        <v>648161000</v>
      </c>
      <c r="B31">
        <v>0</v>
      </c>
      <c r="C31">
        <v>127</v>
      </c>
      <c r="D31">
        <v>780</v>
      </c>
      <c r="E31">
        <v>43</v>
      </c>
      <c r="F31">
        <v>72</v>
      </c>
      <c r="G31">
        <v>2.10720997</v>
      </c>
      <c r="H31">
        <v>2.892651034</v>
      </c>
      <c r="I31">
        <v>1.6434526759999999</v>
      </c>
      <c r="J31">
        <v>1.86332286</v>
      </c>
      <c r="K31" s="4">
        <v>0.63280658433590997</v>
      </c>
      <c r="L31">
        <v>1</v>
      </c>
      <c r="M31">
        <v>0</v>
      </c>
      <c r="N31">
        <v>0</v>
      </c>
    </row>
    <row r="32" spans="1:19">
      <c r="A32">
        <v>604338000</v>
      </c>
      <c r="B32">
        <v>0</v>
      </c>
      <c r="C32">
        <v>122</v>
      </c>
      <c r="D32">
        <v>48220</v>
      </c>
      <c r="E32">
        <v>39</v>
      </c>
      <c r="F32">
        <v>14</v>
      </c>
      <c r="G32">
        <v>2.0899051110000002</v>
      </c>
      <c r="H32">
        <v>4.6832362119999997</v>
      </c>
      <c r="I32">
        <v>1.602059991</v>
      </c>
      <c r="J32">
        <v>1.1760912590000001</v>
      </c>
      <c r="K32" s="4">
        <v>0.62637265896947003</v>
      </c>
      <c r="L32">
        <v>1</v>
      </c>
      <c r="M32">
        <v>0</v>
      </c>
      <c r="N32">
        <v>0</v>
      </c>
    </row>
    <row r="33" spans="1:14">
      <c r="A33">
        <v>661242000</v>
      </c>
      <c r="B33">
        <v>0</v>
      </c>
      <c r="C33">
        <v>121</v>
      </c>
      <c r="D33">
        <v>13340</v>
      </c>
      <c r="E33">
        <v>50</v>
      </c>
      <c r="F33">
        <v>45</v>
      </c>
      <c r="G33">
        <v>2.0863598310000002</v>
      </c>
      <c r="H33">
        <v>4.1251883840000003</v>
      </c>
      <c r="I33">
        <v>1.7075701759999999</v>
      </c>
      <c r="J33">
        <v>1.662757832</v>
      </c>
      <c r="K33" s="4">
        <v>0.62504890683460201</v>
      </c>
      <c r="L33">
        <v>1</v>
      </c>
      <c r="M33">
        <v>0</v>
      </c>
      <c r="N33">
        <v>0</v>
      </c>
    </row>
    <row r="34" spans="1:14">
      <c r="A34">
        <v>604334000</v>
      </c>
      <c r="B34">
        <v>0</v>
      </c>
      <c r="C34">
        <v>92</v>
      </c>
      <c r="D34">
        <v>260</v>
      </c>
      <c r="E34">
        <v>165</v>
      </c>
      <c r="F34">
        <v>24</v>
      </c>
      <c r="G34">
        <v>1.968482949</v>
      </c>
      <c r="H34">
        <v>2.4166405069999999</v>
      </c>
      <c r="I34">
        <v>2.2201080879999999</v>
      </c>
      <c r="J34">
        <v>1.397940009</v>
      </c>
      <c r="K34" s="4">
        <v>0.58007975831217695</v>
      </c>
      <c r="L34">
        <v>1</v>
      </c>
      <c r="M34">
        <v>0</v>
      </c>
      <c r="N34">
        <v>0</v>
      </c>
    </row>
    <row r="35" spans="1:14">
      <c r="A35">
        <v>664150000</v>
      </c>
      <c r="B35">
        <v>1</v>
      </c>
      <c r="C35">
        <v>90</v>
      </c>
      <c r="D35">
        <v>269020</v>
      </c>
      <c r="E35">
        <v>226</v>
      </c>
      <c r="F35">
        <v>57</v>
      </c>
      <c r="G35">
        <v>1.959041392</v>
      </c>
      <c r="H35">
        <v>5.429786183</v>
      </c>
      <c r="I35">
        <v>2.3560258570000001</v>
      </c>
      <c r="J35">
        <v>1.7634279939999999</v>
      </c>
      <c r="K35" s="4">
        <v>0.57640871694001194</v>
      </c>
      <c r="L35">
        <v>1</v>
      </c>
      <c r="M35">
        <v>0</v>
      </c>
      <c r="N35">
        <v>0</v>
      </c>
    </row>
    <row r="36" spans="1:14">
      <c r="A36">
        <v>632635000</v>
      </c>
      <c r="B36">
        <v>1</v>
      </c>
      <c r="C36">
        <v>86</v>
      </c>
      <c r="D36">
        <v>46190</v>
      </c>
      <c r="E36">
        <v>112</v>
      </c>
      <c r="F36">
        <v>17</v>
      </c>
      <c r="G36">
        <v>1.9395192530000001</v>
      </c>
      <c r="H36">
        <v>4.6645573640000002</v>
      </c>
      <c r="I36">
        <v>2.053078443</v>
      </c>
      <c r="J36">
        <v>1.255272505</v>
      </c>
      <c r="K36" s="4">
        <v>0.56879179686473402</v>
      </c>
      <c r="L36">
        <v>1</v>
      </c>
      <c r="M36">
        <v>0</v>
      </c>
      <c r="N36">
        <v>0</v>
      </c>
    </row>
    <row r="37" spans="1:14">
      <c r="A37">
        <v>648077000</v>
      </c>
      <c r="B37">
        <v>1</v>
      </c>
      <c r="C37">
        <v>84</v>
      </c>
      <c r="D37">
        <v>11460</v>
      </c>
      <c r="E37">
        <v>111</v>
      </c>
      <c r="F37">
        <v>18</v>
      </c>
      <c r="G37">
        <v>1.9294189260000001</v>
      </c>
      <c r="H37">
        <v>4.0592225129999999</v>
      </c>
      <c r="I37">
        <v>2.0492180229999999</v>
      </c>
      <c r="J37">
        <v>1.278753601</v>
      </c>
      <c r="K37" s="4">
        <v>0.56483791888567503</v>
      </c>
      <c r="L37">
        <v>1</v>
      </c>
      <c r="M37">
        <v>0</v>
      </c>
      <c r="N37">
        <v>0</v>
      </c>
    </row>
    <row r="38" spans="1:14">
      <c r="A38">
        <v>604340000</v>
      </c>
      <c r="B38">
        <v>0</v>
      </c>
      <c r="C38">
        <v>74</v>
      </c>
      <c r="D38">
        <v>160770</v>
      </c>
      <c r="E38">
        <v>157</v>
      </c>
      <c r="F38">
        <v>17</v>
      </c>
      <c r="G38">
        <v>1.8750612630000001</v>
      </c>
      <c r="H38">
        <v>5.2062077130000004</v>
      </c>
      <c r="I38">
        <v>2.198657087</v>
      </c>
      <c r="J38">
        <v>1.255272505</v>
      </c>
      <c r="K38" s="4">
        <v>0.543429471399415</v>
      </c>
      <c r="L38">
        <v>1</v>
      </c>
      <c r="M38">
        <v>0</v>
      </c>
      <c r="N38">
        <v>0</v>
      </c>
    </row>
    <row r="39" spans="1:14">
      <c r="A39">
        <v>661243000</v>
      </c>
      <c r="B39">
        <v>1</v>
      </c>
      <c r="C39">
        <v>73</v>
      </c>
      <c r="D39">
        <v>23300</v>
      </c>
      <c r="E39">
        <v>61</v>
      </c>
      <c r="F39">
        <v>53</v>
      </c>
      <c r="G39">
        <v>1.8692317199999999</v>
      </c>
      <c r="H39">
        <v>4.36737456</v>
      </c>
      <c r="I39">
        <v>1.792391689</v>
      </c>
      <c r="J39">
        <v>1.7323937599999999</v>
      </c>
      <c r="K39" s="4">
        <v>0.54112254732849696</v>
      </c>
      <c r="L39">
        <v>1</v>
      </c>
      <c r="M39">
        <v>0</v>
      </c>
      <c r="N39">
        <v>0</v>
      </c>
    </row>
    <row r="40" spans="1:14">
      <c r="A40">
        <v>659569000</v>
      </c>
      <c r="B40">
        <v>0</v>
      </c>
      <c r="C40">
        <v>64</v>
      </c>
      <c r="D40">
        <v>43100</v>
      </c>
      <c r="E40">
        <v>194</v>
      </c>
      <c r="F40">
        <v>84</v>
      </c>
      <c r="G40">
        <v>1.812913357</v>
      </c>
      <c r="H40">
        <v>4.6344873460000002</v>
      </c>
      <c r="I40">
        <v>2.2900346109999998</v>
      </c>
      <c r="J40">
        <v>1.9294189260000001</v>
      </c>
      <c r="K40" s="4">
        <v>0.518759462241696</v>
      </c>
      <c r="L40">
        <v>1</v>
      </c>
      <c r="M40">
        <v>0</v>
      </c>
      <c r="N40">
        <v>0</v>
      </c>
    </row>
    <row r="41" spans="1:14">
      <c r="A41">
        <v>638506000</v>
      </c>
      <c r="B41">
        <v>0</v>
      </c>
      <c r="C41">
        <v>63</v>
      </c>
      <c r="D41">
        <v>21120</v>
      </c>
      <c r="E41">
        <v>22</v>
      </c>
      <c r="F41">
        <v>23</v>
      </c>
      <c r="G41">
        <v>1.806179974</v>
      </c>
      <c r="H41">
        <v>4.3247144769999997</v>
      </c>
      <c r="I41">
        <v>1.361727836</v>
      </c>
      <c r="J41">
        <v>1.3802112419999999</v>
      </c>
      <c r="K41" s="4">
        <v>0.516078934089644</v>
      </c>
      <c r="L41">
        <v>1</v>
      </c>
      <c r="M41">
        <v>0</v>
      </c>
      <c r="N41">
        <v>0</v>
      </c>
    </row>
    <row r="42" spans="1:14">
      <c r="A42">
        <v>624706000</v>
      </c>
      <c r="B42">
        <v>1</v>
      </c>
      <c r="C42">
        <v>61</v>
      </c>
      <c r="D42">
        <v>40140</v>
      </c>
      <c r="E42">
        <v>22</v>
      </c>
      <c r="F42">
        <v>3</v>
      </c>
      <c r="G42">
        <v>1.792391689</v>
      </c>
      <c r="H42">
        <v>4.6035881879999998</v>
      </c>
      <c r="I42">
        <v>1.361727836</v>
      </c>
      <c r="J42">
        <v>0.60205999099999996</v>
      </c>
      <c r="K42" s="4">
        <v>0.51058716242352797</v>
      </c>
      <c r="L42">
        <v>1</v>
      </c>
      <c r="M42">
        <v>0</v>
      </c>
      <c r="N42">
        <v>0</v>
      </c>
    </row>
    <row r="43" spans="1:14">
      <c r="A43">
        <v>661959000</v>
      </c>
      <c r="B43">
        <v>1</v>
      </c>
      <c r="C43">
        <v>53</v>
      </c>
      <c r="D43">
        <v>67230</v>
      </c>
      <c r="E43">
        <v>62</v>
      </c>
      <c r="F43">
        <v>40</v>
      </c>
      <c r="G43">
        <v>1.7323937599999999</v>
      </c>
      <c r="H43">
        <v>4.8275695709999997</v>
      </c>
      <c r="I43">
        <v>1.7993405490000001</v>
      </c>
      <c r="J43">
        <v>1.6127838569999999</v>
      </c>
      <c r="K43" s="4">
        <v>0.48667792288693501</v>
      </c>
      <c r="L43">
        <v>1</v>
      </c>
      <c r="M43">
        <v>0</v>
      </c>
      <c r="N43">
        <v>0</v>
      </c>
    </row>
    <row r="44" spans="1:14">
      <c r="A44">
        <v>604358000</v>
      </c>
      <c r="B44">
        <v>1</v>
      </c>
      <c r="C44">
        <v>50</v>
      </c>
      <c r="D44">
        <v>8590</v>
      </c>
      <c r="E44">
        <v>82</v>
      </c>
      <c r="F44">
        <v>65</v>
      </c>
      <c r="G44">
        <v>1.7075701759999999</v>
      </c>
      <c r="H44">
        <v>3.9340437189999999</v>
      </c>
      <c r="I44">
        <v>1.9190780919999999</v>
      </c>
      <c r="J44">
        <v>1.8195439360000001</v>
      </c>
      <c r="K44" s="4">
        <v>0.47679726131544298</v>
      </c>
      <c r="L44">
        <v>1</v>
      </c>
      <c r="M44">
        <v>0</v>
      </c>
      <c r="N44">
        <v>0</v>
      </c>
    </row>
    <row r="45" spans="1:14">
      <c r="A45">
        <v>621095000</v>
      </c>
      <c r="B45">
        <v>1</v>
      </c>
      <c r="C45">
        <v>47</v>
      </c>
      <c r="D45">
        <v>55960</v>
      </c>
      <c r="E45">
        <v>16</v>
      </c>
      <c r="F45">
        <v>10</v>
      </c>
      <c r="G45">
        <v>1.6812412370000001</v>
      </c>
      <c r="H45">
        <v>4.7478854669999997</v>
      </c>
      <c r="I45">
        <v>1.230448921</v>
      </c>
      <c r="J45">
        <v>1.0413926849999999</v>
      </c>
      <c r="K45" s="4">
        <v>0.46633739455607398</v>
      </c>
      <c r="L45">
        <v>1</v>
      </c>
      <c r="M45">
        <v>0</v>
      </c>
      <c r="N45">
        <v>0</v>
      </c>
    </row>
    <row r="46" spans="1:14">
      <c r="A46">
        <v>604343000</v>
      </c>
      <c r="B46">
        <v>0</v>
      </c>
      <c r="C46">
        <v>36</v>
      </c>
      <c r="D46">
        <v>20270</v>
      </c>
      <c r="E46">
        <v>25</v>
      </c>
      <c r="F46">
        <v>12</v>
      </c>
      <c r="G46">
        <v>1.5682017239999999</v>
      </c>
      <c r="H46">
        <v>4.306875174</v>
      </c>
      <c r="I46">
        <v>1.414973348</v>
      </c>
      <c r="J46">
        <v>1.1139433519999999</v>
      </c>
      <c r="K46" s="4">
        <v>0.42187633151859499</v>
      </c>
      <c r="L46">
        <v>1</v>
      </c>
      <c r="M46">
        <v>0</v>
      </c>
      <c r="N46">
        <v>0</v>
      </c>
    </row>
    <row r="47" spans="1:14">
      <c r="A47">
        <v>684246000</v>
      </c>
      <c r="B47">
        <v>1</v>
      </c>
      <c r="C47">
        <v>32</v>
      </c>
      <c r="D47">
        <v>66430</v>
      </c>
      <c r="E47">
        <v>46</v>
      </c>
      <c r="F47">
        <v>11</v>
      </c>
      <c r="G47">
        <v>1.5185139400000001</v>
      </c>
      <c r="H47">
        <v>4.8223707899999999</v>
      </c>
      <c r="I47">
        <v>1.6720978580000001</v>
      </c>
      <c r="J47">
        <v>1.0791812460000001</v>
      </c>
      <c r="K47" s="4">
        <v>0.402684079669831</v>
      </c>
      <c r="L47">
        <v>1</v>
      </c>
      <c r="M47">
        <v>0</v>
      </c>
      <c r="N47">
        <v>0</v>
      </c>
    </row>
    <row r="48" spans="1:14">
      <c r="A48">
        <v>629368000</v>
      </c>
      <c r="B48">
        <v>0</v>
      </c>
      <c r="C48">
        <v>29</v>
      </c>
      <c r="D48">
        <v>350</v>
      </c>
      <c r="E48">
        <v>0</v>
      </c>
      <c r="F48">
        <v>0</v>
      </c>
      <c r="G48">
        <v>1.4771212549999999</v>
      </c>
      <c r="H48">
        <v>2.545307116</v>
      </c>
      <c r="I48">
        <v>0</v>
      </c>
      <c r="J48">
        <v>0</v>
      </c>
      <c r="K48" s="4">
        <v>0.38691773935603102</v>
      </c>
      <c r="L48">
        <v>1</v>
      </c>
      <c r="M48">
        <v>0</v>
      </c>
      <c r="N48">
        <v>0</v>
      </c>
    </row>
    <row r="49" spans="1:14">
      <c r="A49">
        <v>621902000</v>
      </c>
      <c r="B49">
        <v>1</v>
      </c>
      <c r="C49">
        <v>28</v>
      </c>
      <c r="D49">
        <v>4340</v>
      </c>
      <c r="E49">
        <v>14</v>
      </c>
      <c r="F49">
        <v>2</v>
      </c>
      <c r="G49">
        <v>1.4623979979999999</v>
      </c>
      <c r="H49">
        <v>3.6375897859999999</v>
      </c>
      <c r="I49">
        <v>1.1760912590000001</v>
      </c>
      <c r="J49">
        <v>0.47712125500000002</v>
      </c>
      <c r="K49" s="4">
        <v>0.38136450969972002</v>
      </c>
      <c r="L49">
        <v>1</v>
      </c>
      <c r="M49">
        <v>0</v>
      </c>
      <c r="N49">
        <v>0</v>
      </c>
    </row>
    <row r="50" spans="1:14">
      <c r="A50">
        <v>624715000</v>
      </c>
      <c r="B50">
        <v>1</v>
      </c>
      <c r="C50">
        <v>27</v>
      </c>
      <c r="D50">
        <v>19670</v>
      </c>
      <c r="E50">
        <v>49</v>
      </c>
      <c r="F50">
        <v>8</v>
      </c>
      <c r="G50">
        <v>1.4471580310000001</v>
      </c>
      <c r="H50">
        <v>4.293826438</v>
      </c>
      <c r="I50">
        <v>1.698970004</v>
      </c>
      <c r="J50">
        <v>0.95424250899999996</v>
      </c>
      <c r="K50" s="4">
        <v>0.37564889054061001</v>
      </c>
      <c r="L50">
        <v>1</v>
      </c>
      <c r="M50">
        <v>0</v>
      </c>
      <c r="N50">
        <v>0</v>
      </c>
    </row>
    <row r="51" spans="1:14">
      <c r="A51">
        <v>604339000</v>
      </c>
      <c r="B51">
        <v>0</v>
      </c>
      <c r="C51">
        <v>25</v>
      </c>
      <c r="D51">
        <v>0</v>
      </c>
      <c r="E51">
        <v>0</v>
      </c>
      <c r="F51">
        <v>11</v>
      </c>
      <c r="G51">
        <v>1.414973348</v>
      </c>
      <c r="H51">
        <v>0</v>
      </c>
      <c r="I51">
        <v>0</v>
      </c>
      <c r="J51">
        <v>1.0791812460000001</v>
      </c>
      <c r="K51" s="4">
        <v>0.36369308767823499</v>
      </c>
      <c r="L51">
        <v>1</v>
      </c>
      <c r="M51">
        <v>0</v>
      </c>
      <c r="N51">
        <v>0</v>
      </c>
    </row>
    <row r="52" spans="1:14">
      <c r="A52">
        <v>664165000</v>
      </c>
      <c r="B52">
        <v>1</v>
      </c>
      <c r="C52">
        <v>25</v>
      </c>
      <c r="D52">
        <v>34170</v>
      </c>
      <c r="E52">
        <v>2</v>
      </c>
      <c r="F52">
        <v>2</v>
      </c>
      <c r="G52">
        <v>1.414973348</v>
      </c>
      <c r="H52">
        <v>4.5336576879999999</v>
      </c>
      <c r="I52">
        <v>0.47712125500000002</v>
      </c>
      <c r="J52">
        <v>0.47712125500000002</v>
      </c>
      <c r="K52">
        <v>0.36369308767823499</v>
      </c>
      <c r="L52">
        <v>0</v>
      </c>
      <c r="M52">
        <v>0</v>
      </c>
      <c r="N52">
        <v>0</v>
      </c>
    </row>
    <row r="53" spans="1:14">
      <c r="A53">
        <v>653605000</v>
      </c>
      <c r="B53">
        <v>0</v>
      </c>
      <c r="C53">
        <v>25</v>
      </c>
      <c r="D53">
        <v>780</v>
      </c>
      <c r="E53">
        <v>52</v>
      </c>
      <c r="F53">
        <v>10</v>
      </c>
      <c r="G53">
        <v>1.414973348</v>
      </c>
      <c r="H53">
        <v>2.892651034</v>
      </c>
      <c r="I53">
        <v>1.72427587</v>
      </c>
      <c r="J53">
        <v>1.0413926849999999</v>
      </c>
      <c r="K53">
        <v>0.36369308767823499</v>
      </c>
      <c r="L53">
        <v>0</v>
      </c>
      <c r="M53">
        <v>0</v>
      </c>
      <c r="N53">
        <v>0</v>
      </c>
    </row>
    <row r="54" spans="1:14">
      <c r="A54">
        <v>661961000</v>
      </c>
      <c r="B54">
        <v>1</v>
      </c>
      <c r="C54">
        <v>25</v>
      </c>
      <c r="D54">
        <v>6340</v>
      </c>
      <c r="E54">
        <v>7</v>
      </c>
      <c r="F54">
        <v>0</v>
      </c>
      <c r="G54">
        <v>1.414973348</v>
      </c>
      <c r="H54">
        <v>3.8021577529999999</v>
      </c>
      <c r="I54">
        <v>0.90308998699999998</v>
      </c>
      <c r="J54">
        <v>0</v>
      </c>
      <c r="K54">
        <v>0.36369308767823499</v>
      </c>
      <c r="L54">
        <v>0</v>
      </c>
      <c r="M54">
        <v>0</v>
      </c>
      <c r="N54">
        <v>0</v>
      </c>
    </row>
    <row r="55" spans="1:14">
      <c r="A55">
        <v>661073000</v>
      </c>
      <c r="B55">
        <v>1</v>
      </c>
      <c r="C55">
        <v>24</v>
      </c>
      <c r="D55">
        <v>2350</v>
      </c>
      <c r="E55">
        <v>0</v>
      </c>
      <c r="F55">
        <v>23</v>
      </c>
      <c r="G55">
        <v>1.397940009</v>
      </c>
      <c r="H55">
        <v>3.3712526289999998</v>
      </c>
      <c r="I55">
        <v>0</v>
      </c>
      <c r="J55">
        <v>1.3802112419999999</v>
      </c>
      <c r="K55">
        <v>0.35743205776319797</v>
      </c>
      <c r="L55">
        <v>0</v>
      </c>
      <c r="M55">
        <v>0</v>
      </c>
      <c r="N55">
        <v>0</v>
      </c>
    </row>
    <row r="56" spans="1:14">
      <c r="A56">
        <v>602135000</v>
      </c>
      <c r="B56">
        <v>1</v>
      </c>
      <c r="C56">
        <v>24</v>
      </c>
      <c r="D56">
        <v>3740</v>
      </c>
      <c r="E56">
        <v>59</v>
      </c>
      <c r="F56">
        <v>32</v>
      </c>
      <c r="G56">
        <v>1.397940009</v>
      </c>
      <c r="H56">
        <v>3.5729877079999999</v>
      </c>
      <c r="I56">
        <v>1.7781512500000001</v>
      </c>
      <c r="J56">
        <v>1.5185139400000001</v>
      </c>
      <c r="K56">
        <v>0.35743205776319797</v>
      </c>
      <c r="L56">
        <v>0</v>
      </c>
      <c r="M56">
        <v>0</v>
      </c>
      <c r="N56">
        <v>0</v>
      </c>
    </row>
    <row r="57" spans="1:14">
      <c r="A57">
        <v>684238000</v>
      </c>
      <c r="B57">
        <v>0</v>
      </c>
      <c r="C57">
        <v>23</v>
      </c>
      <c r="D57">
        <v>1950</v>
      </c>
      <c r="E57">
        <v>3</v>
      </c>
      <c r="F57">
        <v>1</v>
      </c>
      <c r="G57">
        <v>1.3802112419999999</v>
      </c>
      <c r="H57">
        <v>3.290257269</v>
      </c>
      <c r="I57">
        <v>0.60205999099999996</v>
      </c>
      <c r="J57">
        <v>0.30102999600000002</v>
      </c>
      <c r="K57">
        <v>0.35096671966548898</v>
      </c>
      <c r="L57">
        <v>0</v>
      </c>
      <c r="M57">
        <v>0</v>
      </c>
      <c r="N57">
        <v>0</v>
      </c>
    </row>
    <row r="58" spans="1:14">
      <c r="A58">
        <v>653610000</v>
      </c>
      <c r="B58">
        <v>0</v>
      </c>
      <c r="C58">
        <v>23</v>
      </c>
      <c r="D58">
        <v>1300</v>
      </c>
      <c r="E58">
        <v>2</v>
      </c>
      <c r="F58">
        <v>6</v>
      </c>
      <c r="G58">
        <v>1.3802112419999999</v>
      </c>
      <c r="H58">
        <v>3.1142772970000001</v>
      </c>
      <c r="I58">
        <v>0.47712125500000002</v>
      </c>
      <c r="J58">
        <v>0.84509803999999999</v>
      </c>
      <c r="K58">
        <v>0.35096671966548898</v>
      </c>
      <c r="L58">
        <v>0</v>
      </c>
      <c r="M58">
        <v>0</v>
      </c>
      <c r="N58">
        <v>0</v>
      </c>
    </row>
    <row r="59" spans="1:14">
      <c r="A59">
        <v>664163000</v>
      </c>
      <c r="B59">
        <v>0</v>
      </c>
      <c r="C59">
        <v>21</v>
      </c>
      <c r="D59">
        <v>13720</v>
      </c>
      <c r="E59">
        <v>62</v>
      </c>
      <c r="F59">
        <v>1</v>
      </c>
      <c r="G59">
        <v>1.342422681</v>
      </c>
      <c r="H59">
        <v>4.1373857640000002</v>
      </c>
      <c r="I59">
        <v>1.7993405490000001</v>
      </c>
      <c r="J59">
        <v>0.30102999600000002</v>
      </c>
      <c r="K59">
        <v>0.33736929807241001</v>
      </c>
      <c r="L59">
        <v>0</v>
      </c>
      <c r="M59">
        <v>0</v>
      </c>
      <c r="N59">
        <v>0</v>
      </c>
    </row>
    <row r="60" spans="1:14">
      <c r="A60">
        <v>604337000</v>
      </c>
      <c r="B60">
        <v>0</v>
      </c>
      <c r="C60">
        <v>20</v>
      </c>
      <c r="D60">
        <v>0</v>
      </c>
      <c r="E60">
        <v>7</v>
      </c>
      <c r="F60">
        <v>11</v>
      </c>
      <c r="G60">
        <v>1.322219295</v>
      </c>
      <c r="H60">
        <v>0</v>
      </c>
      <c r="I60">
        <v>0.90308998699999998</v>
      </c>
      <c r="J60">
        <v>1.0791812460000001</v>
      </c>
      <c r="K60">
        <v>0.33020670373810102</v>
      </c>
      <c r="L60">
        <v>0</v>
      </c>
      <c r="M60">
        <v>0</v>
      </c>
      <c r="N60">
        <v>0</v>
      </c>
    </row>
    <row r="61" spans="1:14">
      <c r="A61">
        <v>661964000</v>
      </c>
      <c r="B61">
        <v>0</v>
      </c>
      <c r="C61">
        <v>20</v>
      </c>
      <c r="D61">
        <v>174000</v>
      </c>
      <c r="E61">
        <v>13</v>
      </c>
      <c r="F61">
        <v>10</v>
      </c>
      <c r="G61">
        <v>1.322219295</v>
      </c>
      <c r="H61">
        <v>5.2405517440000002</v>
      </c>
      <c r="I61">
        <v>1.1461280359999999</v>
      </c>
      <c r="J61">
        <v>1.0413926849999999</v>
      </c>
      <c r="K61">
        <v>0.33020670373810102</v>
      </c>
      <c r="L61">
        <v>0</v>
      </c>
      <c r="M61">
        <v>0</v>
      </c>
      <c r="N61">
        <v>0</v>
      </c>
    </row>
    <row r="62" spans="1:14">
      <c r="A62">
        <v>684262000</v>
      </c>
      <c r="B62">
        <v>0</v>
      </c>
      <c r="C62">
        <v>19</v>
      </c>
      <c r="D62">
        <v>9900</v>
      </c>
      <c r="E62">
        <v>23</v>
      </c>
      <c r="F62">
        <v>3</v>
      </c>
      <c r="G62">
        <v>1.301029996</v>
      </c>
      <c r="H62">
        <v>3.9956790610000001</v>
      </c>
      <c r="I62">
        <v>1.3802112419999999</v>
      </c>
      <c r="J62">
        <v>0.60205999099999996</v>
      </c>
      <c r="K62">
        <v>0.32277833057411598</v>
      </c>
      <c r="L62">
        <v>0</v>
      </c>
      <c r="M62">
        <v>0</v>
      </c>
      <c r="N62">
        <v>0</v>
      </c>
    </row>
    <row r="63" spans="1:14">
      <c r="A63">
        <v>680968000</v>
      </c>
      <c r="B63">
        <v>0</v>
      </c>
      <c r="C63">
        <v>18</v>
      </c>
      <c r="D63">
        <v>22850</v>
      </c>
      <c r="E63">
        <v>11</v>
      </c>
      <c r="F63">
        <v>21</v>
      </c>
      <c r="G63">
        <v>1.278753601</v>
      </c>
      <c r="H63">
        <v>4.3589052099999996</v>
      </c>
      <c r="I63">
        <v>1.0791812460000001</v>
      </c>
      <c r="J63">
        <v>1.342422681</v>
      </c>
      <c r="K63">
        <v>0.31506422925959698</v>
      </c>
      <c r="L63">
        <v>0</v>
      </c>
      <c r="M63">
        <v>0</v>
      </c>
      <c r="N63">
        <v>0</v>
      </c>
    </row>
    <row r="64" spans="1:14">
      <c r="A64">
        <v>664151000</v>
      </c>
      <c r="B64">
        <v>0</v>
      </c>
      <c r="C64">
        <v>18</v>
      </c>
      <c r="D64">
        <v>21970</v>
      </c>
      <c r="E64">
        <v>54</v>
      </c>
      <c r="F64">
        <v>11</v>
      </c>
      <c r="G64">
        <v>1.278753601</v>
      </c>
      <c r="H64">
        <v>4.3418498239999996</v>
      </c>
      <c r="I64">
        <v>1.7403626889999999</v>
      </c>
      <c r="J64">
        <v>1.0791812460000001</v>
      </c>
      <c r="K64">
        <v>0.31506422925959698</v>
      </c>
      <c r="L64">
        <v>0</v>
      </c>
      <c r="M64">
        <v>0</v>
      </c>
      <c r="N64">
        <v>0</v>
      </c>
    </row>
    <row r="65" spans="1:14">
      <c r="A65">
        <v>669653000</v>
      </c>
      <c r="B65">
        <v>0</v>
      </c>
      <c r="C65">
        <v>17</v>
      </c>
      <c r="D65">
        <v>80420</v>
      </c>
      <c r="E65">
        <v>14</v>
      </c>
      <c r="F65">
        <v>22</v>
      </c>
      <c r="G65">
        <v>1.255272505</v>
      </c>
      <c r="H65">
        <v>4.905369469</v>
      </c>
      <c r="I65">
        <v>1.1760912590000001</v>
      </c>
      <c r="J65">
        <v>1.361727836</v>
      </c>
      <c r="K65">
        <v>0.30704198166364</v>
      </c>
      <c r="L65">
        <v>0</v>
      </c>
      <c r="M65">
        <v>0</v>
      </c>
      <c r="N65">
        <v>0</v>
      </c>
    </row>
    <row r="66" spans="1:14">
      <c r="A66">
        <v>661178000</v>
      </c>
      <c r="B66">
        <v>1</v>
      </c>
      <c r="C66">
        <v>17</v>
      </c>
      <c r="D66">
        <v>0</v>
      </c>
      <c r="E66">
        <v>0</v>
      </c>
      <c r="F66">
        <v>0</v>
      </c>
      <c r="G66">
        <v>1.255272505</v>
      </c>
      <c r="H66">
        <v>0</v>
      </c>
      <c r="I66">
        <v>0</v>
      </c>
      <c r="J66">
        <v>0</v>
      </c>
      <c r="K66">
        <v>0.30704198166364</v>
      </c>
      <c r="L66">
        <v>0</v>
      </c>
      <c r="M66">
        <v>0</v>
      </c>
      <c r="N66">
        <v>0</v>
      </c>
    </row>
    <row r="67" spans="1:14">
      <c r="A67">
        <v>684240000</v>
      </c>
      <c r="B67">
        <v>0</v>
      </c>
      <c r="C67">
        <v>14</v>
      </c>
      <c r="D67">
        <v>4780</v>
      </c>
      <c r="E67">
        <v>0</v>
      </c>
      <c r="F67">
        <v>1</v>
      </c>
      <c r="G67">
        <v>1.1760912590000001</v>
      </c>
      <c r="H67">
        <v>3.6795187440000001</v>
      </c>
      <c r="I67">
        <v>0</v>
      </c>
      <c r="J67">
        <v>0.30102999600000002</v>
      </c>
      <c r="K67">
        <v>0.28085485879582001</v>
      </c>
      <c r="L67">
        <v>0</v>
      </c>
      <c r="M67">
        <v>0</v>
      </c>
      <c r="N67">
        <v>0</v>
      </c>
    </row>
    <row r="68" spans="1:14">
      <c r="A68">
        <v>604323000</v>
      </c>
      <c r="B68">
        <v>0</v>
      </c>
      <c r="C68">
        <v>13</v>
      </c>
      <c r="D68">
        <v>1620</v>
      </c>
      <c r="E68">
        <v>5</v>
      </c>
      <c r="F68">
        <v>3</v>
      </c>
      <c r="G68">
        <v>1.1461280359999999</v>
      </c>
      <c r="H68">
        <v>3.2097830150000002</v>
      </c>
      <c r="I68">
        <v>0.77815124999999996</v>
      </c>
      <c r="J68">
        <v>0.60205999099999996</v>
      </c>
      <c r="K68">
        <v>0.27130805673564601</v>
      </c>
      <c r="L68">
        <v>0</v>
      </c>
      <c r="M68">
        <v>0</v>
      </c>
      <c r="N68">
        <v>0</v>
      </c>
    </row>
    <row r="69" spans="1:14">
      <c r="A69">
        <v>650262000</v>
      </c>
      <c r="B69">
        <v>0</v>
      </c>
      <c r="C69">
        <v>12</v>
      </c>
      <c r="D69">
        <v>17770</v>
      </c>
      <c r="E69">
        <v>12</v>
      </c>
      <c r="F69">
        <v>0</v>
      </c>
      <c r="G69">
        <v>1.1139433519999999</v>
      </c>
      <c r="H69">
        <v>4.2497118670000003</v>
      </c>
      <c r="I69">
        <v>1.1139433519999999</v>
      </c>
      <c r="J69">
        <v>0</v>
      </c>
      <c r="K69">
        <v>0.261283375533234</v>
      </c>
      <c r="L69">
        <v>0</v>
      </c>
      <c r="M69">
        <v>0</v>
      </c>
      <c r="N69">
        <v>0</v>
      </c>
    </row>
    <row r="70" spans="1:14">
      <c r="A70">
        <v>621984000</v>
      </c>
      <c r="B70">
        <v>0</v>
      </c>
      <c r="C70">
        <v>12</v>
      </c>
      <c r="D70">
        <v>280</v>
      </c>
      <c r="E70">
        <v>14</v>
      </c>
      <c r="F70">
        <v>4</v>
      </c>
      <c r="G70">
        <v>1.1139433519999999</v>
      </c>
      <c r="H70">
        <v>2.4487063199999999</v>
      </c>
      <c r="I70">
        <v>1.1760912590000001</v>
      </c>
      <c r="J70">
        <v>0.69897000399999998</v>
      </c>
      <c r="K70">
        <v>0.261283375533234</v>
      </c>
      <c r="L70">
        <v>0</v>
      </c>
      <c r="M70">
        <v>0</v>
      </c>
      <c r="N70">
        <v>0</v>
      </c>
    </row>
    <row r="71" spans="1:14">
      <c r="A71">
        <v>605361000</v>
      </c>
      <c r="B71">
        <v>0</v>
      </c>
      <c r="C71">
        <v>12</v>
      </c>
      <c r="D71">
        <v>820</v>
      </c>
      <c r="E71">
        <v>1</v>
      </c>
      <c r="F71">
        <v>7</v>
      </c>
      <c r="G71">
        <v>1.1139433519999999</v>
      </c>
      <c r="H71">
        <v>2.9143431569999998</v>
      </c>
      <c r="I71">
        <v>0.30102999600000002</v>
      </c>
      <c r="J71">
        <v>0.90308998699999998</v>
      </c>
      <c r="K71">
        <v>0.261283375533234</v>
      </c>
      <c r="L71">
        <v>0</v>
      </c>
      <c r="M71">
        <v>0</v>
      </c>
      <c r="N71">
        <v>0</v>
      </c>
    </row>
    <row r="72" spans="1:14">
      <c r="A72">
        <v>661089000</v>
      </c>
      <c r="B72">
        <v>0</v>
      </c>
      <c r="C72">
        <v>11</v>
      </c>
      <c r="D72">
        <v>0</v>
      </c>
      <c r="E72">
        <v>1</v>
      </c>
      <c r="F72">
        <v>0</v>
      </c>
      <c r="G72">
        <v>1.0791812460000001</v>
      </c>
      <c r="H72">
        <v>0</v>
      </c>
      <c r="I72">
        <v>0.30102999600000002</v>
      </c>
      <c r="J72">
        <v>0</v>
      </c>
      <c r="K72">
        <v>0.25072849162810301</v>
      </c>
      <c r="L72">
        <v>0</v>
      </c>
      <c r="M72">
        <v>0</v>
      </c>
      <c r="N72">
        <v>0</v>
      </c>
    </row>
    <row r="73" spans="1:14">
      <c r="A73">
        <v>622189000</v>
      </c>
      <c r="B73">
        <v>0</v>
      </c>
      <c r="C73">
        <v>11</v>
      </c>
      <c r="D73">
        <v>5260</v>
      </c>
      <c r="E73">
        <v>38</v>
      </c>
      <c r="F73">
        <v>0</v>
      </c>
      <c r="G73">
        <v>1.0791812460000001</v>
      </c>
      <c r="H73">
        <v>3.7210683019999999</v>
      </c>
      <c r="I73">
        <v>1.5910646070000001</v>
      </c>
      <c r="J73">
        <v>0</v>
      </c>
      <c r="K73">
        <v>0.25072849162810301</v>
      </c>
      <c r="L73">
        <v>0</v>
      </c>
      <c r="M73">
        <v>0</v>
      </c>
      <c r="N73">
        <v>0</v>
      </c>
    </row>
    <row r="74" spans="1:14">
      <c r="A74">
        <v>654270000</v>
      </c>
      <c r="B74">
        <v>0</v>
      </c>
      <c r="C74">
        <v>11</v>
      </c>
      <c r="D74">
        <v>39610</v>
      </c>
      <c r="E74">
        <v>3</v>
      </c>
      <c r="F74">
        <v>1</v>
      </c>
      <c r="G74">
        <v>1.0791812460000001</v>
      </c>
      <c r="H74">
        <v>4.5978158069999999</v>
      </c>
      <c r="I74">
        <v>0.60205999099999996</v>
      </c>
      <c r="J74">
        <v>0.30102999600000002</v>
      </c>
      <c r="K74">
        <v>0.25072849162810301</v>
      </c>
      <c r="L74">
        <v>0</v>
      </c>
      <c r="M74">
        <v>0</v>
      </c>
      <c r="N74">
        <v>0</v>
      </c>
    </row>
    <row r="75" spans="1:14">
      <c r="A75">
        <v>669659000</v>
      </c>
      <c r="B75">
        <v>1</v>
      </c>
      <c r="C75">
        <v>10</v>
      </c>
      <c r="D75">
        <v>24260</v>
      </c>
      <c r="E75">
        <v>14</v>
      </c>
      <c r="F75">
        <v>18</v>
      </c>
      <c r="G75">
        <v>1.0413926849999999</v>
      </c>
      <c r="H75">
        <v>4.3849086980000003</v>
      </c>
      <c r="I75">
        <v>1.1760912590000001</v>
      </c>
      <c r="J75">
        <v>1.278753601</v>
      </c>
      <c r="K75">
        <v>0.23958103737766201</v>
      </c>
      <c r="L75">
        <v>0</v>
      </c>
      <c r="M75">
        <v>0</v>
      </c>
      <c r="N75">
        <v>0</v>
      </c>
    </row>
    <row r="76" spans="1:14">
      <c r="A76">
        <v>679666000</v>
      </c>
      <c r="B76">
        <v>1</v>
      </c>
      <c r="C76">
        <v>10</v>
      </c>
      <c r="D76">
        <v>110380</v>
      </c>
      <c r="E76">
        <v>1</v>
      </c>
      <c r="F76">
        <v>13</v>
      </c>
      <c r="G76">
        <v>1.0413926849999999</v>
      </c>
      <c r="H76">
        <v>5.0428943239999997</v>
      </c>
      <c r="I76">
        <v>0.30102999600000002</v>
      </c>
      <c r="J76">
        <v>1.1461280359999999</v>
      </c>
      <c r="K76">
        <v>0.23958103737766201</v>
      </c>
      <c r="L76">
        <v>0</v>
      </c>
      <c r="M76">
        <v>0</v>
      </c>
      <c r="N76">
        <v>0</v>
      </c>
    </row>
    <row r="77" spans="1:14">
      <c r="A77">
        <v>660772000</v>
      </c>
      <c r="B77">
        <v>1</v>
      </c>
      <c r="C77">
        <v>10</v>
      </c>
      <c r="D77">
        <v>88370</v>
      </c>
      <c r="E77">
        <v>4</v>
      </c>
      <c r="F77">
        <v>3</v>
      </c>
      <c r="G77">
        <v>1.0413926849999999</v>
      </c>
      <c r="H77">
        <v>4.946309769</v>
      </c>
      <c r="I77">
        <v>0.69897000399999998</v>
      </c>
      <c r="J77">
        <v>0.60205999099999996</v>
      </c>
      <c r="K77">
        <v>0.23958103737766201</v>
      </c>
      <c r="L77">
        <v>0</v>
      </c>
      <c r="M77">
        <v>0</v>
      </c>
      <c r="N77">
        <v>0</v>
      </c>
    </row>
    <row r="78" spans="1:14">
      <c r="A78">
        <v>648164000</v>
      </c>
      <c r="B78">
        <v>0</v>
      </c>
      <c r="C78">
        <v>10</v>
      </c>
      <c r="D78">
        <v>0</v>
      </c>
      <c r="E78">
        <v>0</v>
      </c>
      <c r="F78">
        <v>14</v>
      </c>
      <c r="G78">
        <v>1.0413926849999999</v>
      </c>
      <c r="H78">
        <v>0</v>
      </c>
      <c r="I78">
        <v>0</v>
      </c>
      <c r="J78">
        <v>1.1760912590000001</v>
      </c>
      <c r="K78">
        <v>0.23958103737766201</v>
      </c>
      <c r="L78">
        <v>0</v>
      </c>
      <c r="M78">
        <v>0</v>
      </c>
      <c r="N78">
        <v>0</v>
      </c>
    </row>
    <row r="79" spans="1:14">
      <c r="A79">
        <v>625041000</v>
      </c>
      <c r="B79">
        <v>0</v>
      </c>
      <c r="C79">
        <v>9</v>
      </c>
      <c r="D79">
        <v>10430</v>
      </c>
      <c r="E79">
        <v>7</v>
      </c>
      <c r="F79">
        <v>4</v>
      </c>
      <c r="G79">
        <v>1</v>
      </c>
      <c r="H79">
        <v>4.018325945</v>
      </c>
      <c r="I79">
        <v>0.90308998699999998</v>
      </c>
      <c r="J79">
        <v>0.69897000399999998</v>
      </c>
      <c r="K79">
        <v>0.227765614681049</v>
      </c>
      <c r="L79">
        <v>0</v>
      </c>
      <c r="M79">
        <v>0</v>
      </c>
      <c r="N79">
        <v>0</v>
      </c>
    </row>
    <row r="80" spans="1:14">
      <c r="A80">
        <v>688352000</v>
      </c>
      <c r="B80">
        <v>1</v>
      </c>
      <c r="C80">
        <v>9</v>
      </c>
      <c r="D80">
        <v>13480</v>
      </c>
      <c r="E80">
        <v>9</v>
      </c>
      <c r="F80">
        <v>5</v>
      </c>
      <c r="G80">
        <v>1</v>
      </c>
      <c r="H80">
        <v>4.1297221090000003</v>
      </c>
      <c r="I80">
        <v>1</v>
      </c>
      <c r="J80">
        <v>0.77815124999999996</v>
      </c>
      <c r="K80">
        <v>0.227765614681049</v>
      </c>
      <c r="L80">
        <v>0</v>
      </c>
      <c r="M80">
        <v>0</v>
      </c>
      <c r="N80">
        <v>0</v>
      </c>
    </row>
    <row r="81" spans="1:14">
      <c r="A81">
        <v>684253000</v>
      </c>
      <c r="B81">
        <v>1</v>
      </c>
      <c r="C81">
        <v>8</v>
      </c>
      <c r="D81">
        <v>31390</v>
      </c>
      <c r="E81">
        <v>26</v>
      </c>
      <c r="F81">
        <v>1</v>
      </c>
      <c r="G81">
        <v>0.95424250899999996</v>
      </c>
      <c r="H81">
        <v>4.4968051510000002</v>
      </c>
      <c r="I81">
        <v>1.4313637640000001</v>
      </c>
      <c r="J81">
        <v>0.30102999600000002</v>
      </c>
      <c r="K81">
        <v>0.21518952481589201</v>
      </c>
      <c r="L81">
        <v>0</v>
      </c>
      <c r="M81">
        <v>0</v>
      </c>
      <c r="N81">
        <v>0</v>
      </c>
    </row>
    <row r="82" spans="1:14">
      <c r="A82">
        <v>651639000</v>
      </c>
      <c r="B82">
        <v>0</v>
      </c>
      <c r="C82">
        <v>7</v>
      </c>
      <c r="D82">
        <v>13600</v>
      </c>
      <c r="E82">
        <v>1</v>
      </c>
      <c r="F82">
        <v>1</v>
      </c>
      <c r="G82">
        <v>0.90308998699999998</v>
      </c>
      <c r="H82">
        <v>4.1335708410000001</v>
      </c>
      <c r="I82">
        <v>0.30102999600000002</v>
      </c>
      <c r="J82">
        <v>0.30102999600000002</v>
      </c>
      <c r="K82">
        <v>0.20173646035647799</v>
      </c>
      <c r="L82">
        <v>0</v>
      </c>
      <c r="M82">
        <v>0</v>
      </c>
      <c r="N82">
        <v>0</v>
      </c>
    </row>
    <row r="83" spans="1:14">
      <c r="A83">
        <v>679910000</v>
      </c>
      <c r="B83">
        <v>0</v>
      </c>
      <c r="C83">
        <v>7</v>
      </c>
      <c r="D83">
        <v>0</v>
      </c>
      <c r="E83">
        <v>2</v>
      </c>
      <c r="F83">
        <v>16</v>
      </c>
      <c r="G83">
        <v>0.90308998699999998</v>
      </c>
      <c r="H83">
        <v>0</v>
      </c>
      <c r="I83">
        <v>0.47712125500000002</v>
      </c>
      <c r="J83">
        <v>1.230448921</v>
      </c>
      <c r="K83">
        <v>0.20173646035647799</v>
      </c>
      <c r="L83">
        <v>0</v>
      </c>
      <c r="M83">
        <v>0</v>
      </c>
      <c r="N83">
        <v>0</v>
      </c>
    </row>
    <row r="84" spans="1:14">
      <c r="A84">
        <v>602070000</v>
      </c>
      <c r="B84">
        <v>0</v>
      </c>
      <c r="C84">
        <v>7</v>
      </c>
      <c r="D84">
        <v>450</v>
      </c>
      <c r="E84">
        <v>5</v>
      </c>
      <c r="F84">
        <v>18</v>
      </c>
      <c r="G84">
        <v>0.90308998699999998</v>
      </c>
      <c r="H84">
        <v>2.6541765420000001</v>
      </c>
      <c r="I84">
        <v>0.77815124999999996</v>
      </c>
      <c r="J84">
        <v>1.278753601</v>
      </c>
      <c r="K84">
        <v>0.20173646035647799</v>
      </c>
      <c r="L84">
        <v>0</v>
      </c>
      <c r="M84">
        <v>0</v>
      </c>
      <c r="N84">
        <v>0</v>
      </c>
    </row>
    <row r="85" spans="1:14">
      <c r="A85">
        <v>664155000</v>
      </c>
      <c r="B85">
        <v>0</v>
      </c>
      <c r="C85">
        <v>6</v>
      </c>
      <c r="D85">
        <v>8360</v>
      </c>
      <c r="E85">
        <v>16</v>
      </c>
      <c r="F85">
        <v>5</v>
      </c>
      <c r="G85">
        <v>0.84509803999999999</v>
      </c>
      <c r="H85">
        <v>3.922258223</v>
      </c>
      <c r="I85">
        <v>1.230448921</v>
      </c>
      <c r="J85">
        <v>0.77815124999999996</v>
      </c>
      <c r="K85">
        <v>0.18725678929232201</v>
      </c>
      <c r="L85">
        <v>0</v>
      </c>
      <c r="M85">
        <v>0</v>
      </c>
      <c r="N85">
        <v>0</v>
      </c>
    </row>
    <row r="86" spans="1:14">
      <c r="A86">
        <v>602072000</v>
      </c>
      <c r="B86">
        <v>1</v>
      </c>
      <c r="C86">
        <v>6</v>
      </c>
      <c r="D86">
        <v>8940</v>
      </c>
      <c r="E86">
        <v>17</v>
      </c>
      <c r="F86">
        <v>10</v>
      </c>
      <c r="G86">
        <v>0.84509803999999999</v>
      </c>
      <c r="H86">
        <v>3.9513860950000002</v>
      </c>
      <c r="I86">
        <v>1.255272505</v>
      </c>
      <c r="J86">
        <v>1.0413926849999999</v>
      </c>
      <c r="K86">
        <v>0.18725678929232201</v>
      </c>
      <c r="L86">
        <v>0</v>
      </c>
      <c r="M86">
        <v>0</v>
      </c>
      <c r="N86">
        <v>0</v>
      </c>
    </row>
    <row r="87" spans="1:14">
      <c r="A87">
        <v>662225000</v>
      </c>
      <c r="B87">
        <v>0</v>
      </c>
      <c r="C87">
        <v>6</v>
      </c>
      <c r="D87">
        <v>14880</v>
      </c>
      <c r="E87">
        <v>26</v>
      </c>
      <c r="F87">
        <v>5</v>
      </c>
      <c r="G87">
        <v>0.84509803999999999</v>
      </c>
      <c r="H87">
        <v>4.172632117</v>
      </c>
      <c r="I87">
        <v>1.4313637640000001</v>
      </c>
      <c r="J87">
        <v>0.77815124999999996</v>
      </c>
      <c r="K87">
        <v>0.18725678929232201</v>
      </c>
      <c r="L87">
        <v>0</v>
      </c>
      <c r="M87">
        <v>0</v>
      </c>
      <c r="N87">
        <v>0</v>
      </c>
    </row>
    <row r="88" spans="1:14">
      <c r="A88">
        <v>605614000</v>
      </c>
      <c r="B88">
        <v>0</v>
      </c>
      <c r="C88">
        <v>6</v>
      </c>
      <c r="D88">
        <v>3130</v>
      </c>
      <c r="E88">
        <v>17</v>
      </c>
      <c r="F88">
        <v>8</v>
      </c>
      <c r="G88">
        <v>0.84509803999999999</v>
      </c>
      <c r="H88">
        <v>3.4956830679999999</v>
      </c>
      <c r="I88">
        <v>1.255272505</v>
      </c>
      <c r="J88">
        <v>0.95424250899999996</v>
      </c>
      <c r="K88">
        <v>0.18725678929232201</v>
      </c>
      <c r="L88">
        <v>0</v>
      </c>
      <c r="M88">
        <v>0</v>
      </c>
      <c r="N88">
        <v>0</v>
      </c>
    </row>
    <row r="89" spans="1:14">
      <c r="A89">
        <v>632309000</v>
      </c>
      <c r="B89">
        <v>0</v>
      </c>
      <c r="C89">
        <v>6</v>
      </c>
      <c r="D89">
        <v>5710</v>
      </c>
      <c r="E89">
        <v>7</v>
      </c>
      <c r="F89">
        <v>4</v>
      </c>
      <c r="G89">
        <v>0.84509803999999999</v>
      </c>
      <c r="H89">
        <v>3.7567121600000002</v>
      </c>
      <c r="I89">
        <v>0.90308998699999998</v>
      </c>
      <c r="J89">
        <v>0.69897000399999998</v>
      </c>
      <c r="K89">
        <v>0.18725678929232201</v>
      </c>
      <c r="L89">
        <v>0</v>
      </c>
      <c r="M89">
        <v>0</v>
      </c>
      <c r="N89">
        <v>0</v>
      </c>
    </row>
    <row r="90" spans="1:14">
      <c r="A90">
        <v>653607000</v>
      </c>
      <c r="B90">
        <v>0</v>
      </c>
      <c r="C90">
        <v>6</v>
      </c>
      <c r="D90">
        <v>630</v>
      </c>
      <c r="E90">
        <v>45</v>
      </c>
      <c r="F90">
        <v>4</v>
      </c>
      <c r="G90">
        <v>0.84509803999999999</v>
      </c>
      <c r="H90">
        <v>2.8000293589999998</v>
      </c>
      <c r="I90">
        <v>1.662757832</v>
      </c>
      <c r="J90">
        <v>0.69897000399999998</v>
      </c>
      <c r="K90">
        <v>0.18725678929232201</v>
      </c>
      <c r="L90">
        <v>0</v>
      </c>
      <c r="M90">
        <v>0</v>
      </c>
      <c r="N90">
        <v>0</v>
      </c>
    </row>
    <row r="91" spans="1:14">
      <c r="A91">
        <v>661088000</v>
      </c>
      <c r="B91">
        <v>0</v>
      </c>
      <c r="C91">
        <v>5</v>
      </c>
      <c r="D91">
        <v>0</v>
      </c>
      <c r="E91">
        <v>0</v>
      </c>
      <c r="F91">
        <v>0</v>
      </c>
      <c r="G91">
        <v>0.77815124999999996</v>
      </c>
      <c r="H91">
        <v>0</v>
      </c>
      <c r="I91">
        <v>0</v>
      </c>
      <c r="J91">
        <v>0</v>
      </c>
      <c r="K91">
        <v>0.17155181583565501</v>
      </c>
      <c r="L91">
        <v>0</v>
      </c>
      <c r="M91">
        <v>0</v>
      </c>
      <c r="N91">
        <v>0</v>
      </c>
    </row>
    <row r="92" spans="1:14">
      <c r="A92">
        <v>659576000</v>
      </c>
      <c r="B92">
        <v>0</v>
      </c>
      <c r="C92">
        <v>5</v>
      </c>
      <c r="D92">
        <v>360</v>
      </c>
      <c r="E92">
        <v>44</v>
      </c>
      <c r="F92">
        <v>13</v>
      </c>
      <c r="G92">
        <v>0.77815124999999996</v>
      </c>
      <c r="H92">
        <v>2.557507202</v>
      </c>
      <c r="I92">
        <v>1.653212514</v>
      </c>
      <c r="J92">
        <v>1.1461280359999999</v>
      </c>
      <c r="K92">
        <v>0.17155181583565501</v>
      </c>
      <c r="L92">
        <v>0</v>
      </c>
      <c r="M92">
        <v>0</v>
      </c>
      <c r="N92">
        <v>0</v>
      </c>
    </row>
    <row r="93" spans="1:14">
      <c r="A93">
        <v>625042000</v>
      </c>
      <c r="B93">
        <v>0</v>
      </c>
      <c r="C93">
        <v>5</v>
      </c>
      <c r="D93">
        <v>8680</v>
      </c>
      <c r="E93">
        <v>9</v>
      </c>
      <c r="F93">
        <v>6</v>
      </c>
      <c r="G93">
        <v>0.77815124999999996</v>
      </c>
      <c r="H93">
        <v>3.9385697560000001</v>
      </c>
      <c r="I93">
        <v>1</v>
      </c>
      <c r="J93">
        <v>0.84509803999999999</v>
      </c>
      <c r="K93">
        <v>0.17155181583565501</v>
      </c>
      <c r="L93">
        <v>0</v>
      </c>
      <c r="M93">
        <v>0</v>
      </c>
      <c r="N93">
        <v>0</v>
      </c>
    </row>
    <row r="94" spans="1:14">
      <c r="A94">
        <v>602152000</v>
      </c>
      <c r="B94">
        <v>0</v>
      </c>
      <c r="C94">
        <v>5</v>
      </c>
      <c r="D94">
        <v>0</v>
      </c>
      <c r="E94">
        <v>48</v>
      </c>
      <c r="F94">
        <v>22</v>
      </c>
      <c r="G94">
        <v>0.77815124999999996</v>
      </c>
      <c r="H94">
        <v>0</v>
      </c>
      <c r="I94">
        <v>1.69019608</v>
      </c>
      <c r="J94">
        <v>1.361727836</v>
      </c>
      <c r="K94">
        <v>0.17155181583565501</v>
      </c>
      <c r="L94">
        <v>0</v>
      </c>
      <c r="M94">
        <v>0</v>
      </c>
      <c r="N94">
        <v>0</v>
      </c>
    </row>
    <row r="95" spans="1:14">
      <c r="A95">
        <v>632804000</v>
      </c>
      <c r="B95">
        <v>0</v>
      </c>
      <c r="C95">
        <v>4</v>
      </c>
      <c r="D95">
        <v>28220</v>
      </c>
      <c r="E95">
        <v>1197</v>
      </c>
      <c r="F95">
        <v>14</v>
      </c>
      <c r="G95">
        <v>0.69897000399999998</v>
      </c>
      <c r="H95">
        <v>4.4505723990000003</v>
      </c>
      <c r="I95">
        <v>3.0784568179999998</v>
      </c>
      <c r="J95">
        <v>1.1760912590000001</v>
      </c>
      <c r="K95">
        <v>0.15434655679078699</v>
      </c>
      <c r="L95">
        <v>0</v>
      </c>
      <c r="M95">
        <v>0</v>
      </c>
      <c r="N95">
        <v>0</v>
      </c>
    </row>
    <row r="96" spans="1:14">
      <c r="A96">
        <v>604342000</v>
      </c>
      <c r="B96">
        <v>1</v>
      </c>
      <c r="C96">
        <v>4</v>
      </c>
      <c r="D96">
        <v>0</v>
      </c>
      <c r="E96">
        <v>0</v>
      </c>
      <c r="F96">
        <v>4</v>
      </c>
      <c r="G96">
        <v>0.69897000399999998</v>
      </c>
      <c r="H96">
        <v>0</v>
      </c>
      <c r="I96">
        <v>0</v>
      </c>
      <c r="J96">
        <v>0.69897000399999998</v>
      </c>
      <c r="K96">
        <v>0.15434655679078699</v>
      </c>
      <c r="L96">
        <v>0</v>
      </c>
      <c r="M96">
        <v>0</v>
      </c>
      <c r="N96">
        <v>0</v>
      </c>
    </row>
    <row r="97" spans="1:14">
      <c r="A97">
        <v>679892000</v>
      </c>
      <c r="B97">
        <v>0</v>
      </c>
      <c r="C97">
        <v>4</v>
      </c>
      <c r="D97">
        <v>0</v>
      </c>
      <c r="E97">
        <v>1</v>
      </c>
      <c r="F97">
        <v>0</v>
      </c>
      <c r="G97">
        <v>0.69897000399999998</v>
      </c>
      <c r="H97">
        <v>0</v>
      </c>
      <c r="I97">
        <v>0.30102999600000002</v>
      </c>
      <c r="J97">
        <v>0</v>
      </c>
      <c r="K97">
        <v>0.15434655679078699</v>
      </c>
      <c r="L97">
        <v>0</v>
      </c>
      <c r="M97">
        <v>0</v>
      </c>
      <c r="N97">
        <v>0</v>
      </c>
    </row>
    <row r="98" spans="1:14">
      <c r="A98">
        <v>648076000</v>
      </c>
      <c r="B98">
        <v>1</v>
      </c>
      <c r="C98">
        <v>4</v>
      </c>
      <c r="D98">
        <v>3940</v>
      </c>
      <c r="E98">
        <v>3</v>
      </c>
      <c r="F98">
        <v>0</v>
      </c>
      <c r="G98">
        <v>0.69897000399999998</v>
      </c>
      <c r="H98">
        <v>3.5956064350000001</v>
      </c>
      <c r="I98">
        <v>0.60205999099999996</v>
      </c>
      <c r="J98">
        <v>0</v>
      </c>
      <c r="K98">
        <v>0.15434655679078699</v>
      </c>
      <c r="L98">
        <v>0</v>
      </c>
      <c r="M98">
        <v>0</v>
      </c>
      <c r="N98">
        <v>0</v>
      </c>
    </row>
    <row r="99" spans="1:14">
      <c r="A99">
        <v>621085000</v>
      </c>
      <c r="B99">
        <v>0</v>
      </c>
      <c r="C99">
        <v>4</v>
      </c>
      <c r="D99">
        <v>250</v>
      </c>
      <c r="E99">
        <v>0</v>
      </c>
      <c r="F99">
        <v>8</v>
      </c>
      <c r="G99">
        <v>0.69897000399999998</v>
      </c>
      <c r="H99">
        <v>2.3996737210000001</v>
      </c>
      <c r="I99">
        <v>0</v>
      </c>
      <c r="J99">
        <v>0.95424250899999996</v>
      </c>
      <c r="K99">
        <v>0.15434655679078699</v>
      </c>
      <c r="L99">
        <v>0</v>
      </c>
      <c r="M99">
        <v>0</v>
      </c>
      <c r="N99">
        <v>0</v>
      </c>
    </row>
    <row r="100" spans="1:14">
      <c r="A100">
        <v>656135000</v>
      </c>
      <c r="B100">
        <v>0</v>
      </c>
      <c r="C100">
        <v>4</v>
      </c>
      <c r="D100">
        <v>16460</v>
      </c>
      <c r="E100">
        <v>0</v>
      </c>
      <c r="F100">
        <v>3</v>
      </c>
      <c r="G100">
        <v>0.69897000399999998</v>
      </c>
      <c r="H100">
        <v>4.216456215</v>
      </c>
      <c r="I100">
        <v>0</v>
      </c>
      <c r="J100">
        <v>0.60205999099999996</v>
      </c>
      <c r="K100">
        <v>0.15434655679078699</v>
      </c>
      <c r="L100">
        <v>0</v>
      </c>
      <c r="M100">
        <v>0</v>
      </c>
      <c r="N100">
        <v>0</v>
      </c>
    </row>
    <row r="101" spans="1:14">
      <c r="A101">
        <v>605360000</v>
      </c>
      <c r="B101">
        <v>0</v>
      </c>
      <c r="C101">
        <v>4</v>
      </c>
      <c r="D101">
        <v>630</v>
      </c>
      <c r="E101">
        <v>2</v>
      </c>
      <c r="F101">
        <v>0</v>
      </c>
      <c r="G101">
        <v>0.69897000399999998</v>
      </c>
      <c r="H101">
        <v>2.8000293589999998</v>
      </c>
      <c r="I101">
        <v>0.47712125500000002</v>
      </c>
      <c r="J101">
        <v>0</v>
      </c>
      <c r="K101">
        <v>0.15434655679078699</v>
      </c>
      <c r="L101">
        <v>0</v>
      </c>
      <c r="M101">
        <v>0</v>
      </c>
      <c r="N101">
        <v>0</v>
      </c>
    </row>
    <row r="102" spans="1:14">
      <c r="A102">
        <v>669948000</v>
      </c>
      <c r="B102">
        <v>0</v>
      </c>
      <c r="C102">
        <v>3</v>
      </c>
      <c r="D102">
        <v>280</v>
      </c>
      <c r="E102">
        <v>0</v>
      </c>
      <c r="F102">
        <v>4</v>
      </c>
      <c r="G102">
        <v>0.60205999099999996</v>
      </c>
      <c r="H102">
        <v>2.4487063199999999</v>
      </c>
      <c r="I102">
        <v>0</v>
      </c>
      <c r="J102">
        <v>0.69897000399999998</v>
      </c>
      <c r="K102">
        <v>0.13523839323182801</v>
      </c>
      <c r="L102">
        <v>0</v>
      </c>
      <c r="M102">
        <v>0</v>
      </c>
      <c r="N102">
        <v>0</v>
      </c>
    </row>
    <row r="103" spans="1:14">
      <c r="A103">
        <v>648237000</v>
      </c>
      <c r="B103">
        <v>0</v>
      </c>
      <c r="C103">
        <v>3</v>
      </c>
      <c r="D103">
        <v>0</v>
      </c>
      <c r="E103">
        <v>2</v>
      </c>
      <c r="F103">
        <v>3</v>
      </c>
      <c r="G103">
        <v>0.60205999099999996</v>
      </c>
      <c r="H103">
        <v>0</v>
      </c>
      <c r="I103">
        <v>0.47712125500000002</v>
      </c>
      <c r="J103">
        <v>0.60205999099999996</v>
      </c>
      <c r="K103">
        <v>0.13523839323182801</v>
      </c>
      <c r="L103">
        <v>0</v>
      </c>
      <c r="M103">
        <v>0</v>
      </c>
      <c r="N103">
        <v>0</v>
      </c>
    </row>
    <row r="104" spans="1:14">
      <c r="A104">
        <v>621260000</v>
      </c>
      <c r="B104">
        <v>1</v>
      </c>
      <c r="C104">
        <v>3</v>
      </c>
      <c r="D104">
        <v>36040</v>
      </c>
      <c r="E104">
        <v>0</v>
      </c>
      <c r="F104">
        <v>15</v>
      </c>
      <c r="G104">
        <v>0.60205999099999996</v>
      </c>
      <c r="H104">
        <v>4.5567968319999999</v>
      </c>
      <c r="I104">
        <v>0</v>
      </c>
      <c r="J104">
        <v>1.204119983</v>
      </c>
      <c r="K104">
        <v>0.13523839323182801</v>
      </c>
      <c r="L104">
        <v>0</v>
      </c>
      <c r="M104">
        <v>0</v>
      </c>
      <c r="N104">
        <v>0</v>
      </c>
    </row>
    <row r="105" spans="1:14">
      <c r="A105">
        <v>604255000</v>
      </c>
      <c r="B105">
        <v>0</v>
      </c>
      <c r="C105">
        <v>3</v>
      </c>
      <c r="D105">
        <v>350</v>
      </c>
      <c r="E105">
        <v>4</v>
      </c>
      <c r="F105">
        <v>4</v>
      </c>
      <c r="G105">
        <v>0.60205999099999996</v>
      </c>
      <c r="H105">
        <v>2.545307116</v>
      </c>
      <c r="I105">
        <v>0.69897000399999998</v>
      </c>
      <c r="J105">
        <v>0.69897000399999998</v>
      </c>
      <c r="K105">
        <v>0.13523839323182801</v>
      </c>
      <c r="L105">
        <v>0</v>
      </c>
      <c r="M105">
        <v>0</v>
      </c>
      <c r="N105">
        <v>0</v>
      </c>
    </row>
    <row r="106" spans="1:14">
      <c r="A106">
        <v>656138000</v>
      </c>
      <c r="B106">
        <v>0</v>
      </c>
      <c r="C106">
        <v>3</v>
      </c>
      <c r="D106">
        <v>7970</v>
      </c>
      <c r="E106">
        <v>17</v>
      </c>
      <c r="F106">
        <v>17</v>
      </c>
      <c r="G106">
        <v>0.60205999099999996</v>
      </c>
      <c r="H106">
        <v>3.9015128090000002</v>
      </c>
      <c r="I106">
        <v>1.255272505</v>
      </c>
      <c r="J106">
        <v>1.255272505</v>
      </c>
      <c r="K106">
        <v>0.13523839323182801</v>
      </c>
      <c r="L106">
        <v>0</v>
      </c>
      <c r="M106">
        <v>0</v>
      </c>
      <c r="N106">
        <v>0</v>
      </c>
    </row>
    <row r="107" spans="1:14">
      <c r="A107">
        <v>605359000</v>
      </c>
      <c r="B107">
        <v>0</v>
      </c>
      <c r="C107">
        <v>3</v>
      </c>
      <c r="D107">
        <v>630</v>
      </c>
      <c r="E107">
        <v>0</v>
      </c>
      <c r="F107">
        <v>1</v>
      </c>
      <c r="G107">
        <v>0.60205999099999996</v>
      </c>
      <c r="H107">
        <v>2.8000293589999998</v>
      </c>
      <c r="I107">
        <v>0</v>
      </c>
      <c r="J107">
        <v>0.30102999600000002</v>
      </c>
      <c r="K107">
        <v>0.13523839323182801</v>
      </c>
      <c r="L107">
        <v>0</v>
      </c>
      <c r="M107">
        <v>0</v>
      </c>
      <c r="N107">
        <v>0</v>
      </c>
    </row>
    <row r="108" spans="1:14">
      <c r="A108">
        <v>656136000</v>
      </c>
      <c r="B108">
        <v>0</v>
      </c>
      <c r="C108">
        <v>3</v>
      </c>
      <c r="D108">
        <v>0</v>
      </c>
      <c r="E108">
        <v>11</v>
      </c>
      <c r="F108">
        <v>2</v>
      </c>
      <c r="G108">
        <v>0.60205999099999996</v>
      </c>
      <c r="H108">
        <v>0</v>
      </c>
      <c r="I108">
        <v>1.0791812460000001</v>
      </c>
      <c r="J108">
        <v>0.47712125500000002</v>
      </c>
      <c r="K108">
        <v>0.13523839323182801</v>
      </c>
      <c r="L108">
        <v>0</v>
      </c>
      <c r="M108">
        <v>0</v>
      </c>
      <c r="N108">
        <v>0</v>
      </c>
    </row>
    <row r="109" spans="1:14">
      <c r="A109">
        <v>669947000</v>
      </c>
      <c r="B109">
        <v>0</v>
      </c>
      <c r="C109">
        <v>3</v>
      </c>
      <c r="D109">
        <v>560</v>
      </c>
      <c r="E109">
        <v>1</v>
      </c>
      <c r="F109">
        <v>2</v>
      </c>
      <c r="G109">
        <v>0.60205999099999996</v>
      </c>
      <c r="H109">
        <v>2.7489628609999999</v>
      </c>
      <c r="I109">
        <v>0.30102999600000002</v>
      </c>
      <c r="J109">
        <v>0.47712125500000002</v>
      </c>
      <c r="K109">
        <v>0.13523839323182801</v>
      </c>
      <c r="L109">
        <v>0</v>
      </c>
      <c r="M109">
        <v>0</v>
      </c>
      <c r="N109">
        <v>0</v>
      </c>
    </row>
    <row r="110" spans="1:14">
      <c r="A110">
        <v>602133000</v>
      </c>
      <c r="B110">
        <v>1</v>
      </c>
      <c r="C110">
        <v>2</v>
      </c>
      <c r="D110">
        <v>7400</v>
      </c>
      <c r="E110">
        <v>1</v>
      </c>
      <c r="F110">
        <v>1</v>
      </c>
      <c r="G110">
        <v>0.47712125500000002</v>
      </c>
      <c r="H110">
        <v>3.869290404</v>
      </c>
      <c r="I110">
        <v>0.30102999600000002</v>
      </c>
      <c r="J110">
        <v>0.30102999600000002</v>
      </c>
      <c r="K110">
        <v>0.11358768543115701</v>
      </c>
      <c r="L110">
        <v>0</v>
      </c>
      <c r="M110">
        <v>0</v>
      </c>
      <c r="N110">
        <v>0</v>
      </c>
    </row>
    <row r="111" spans="1:14">
      <c r="A111">
        <v>650131000</v>
      </c>
      <c r="B111">
        <v>0</v>
      </c>
      <c r="C111">
        <v>2</v>
      </c>
      <c r="D111">
        <v>14770</v>
      </c>
      <c r="E111">
        <v>0</v>
      </c>
      <c r="F111">
        <v>0</v>
      </c>
      <c r="G111">
        <v>0.47712125500000002</v>
      </c>
      <c r="H111">
        <v>4.1694098979999996</v>
      </c>
      <c r="I111">
        <v>0</v>
      </c>
      <c r="J111">
        <v>0</v>
      </c>
      <c r="K111">
        <v>0.11358768543115701</v>
      </c>
      <c r="L111">
        <v>0</v>
      </c>
      <c r="M111">
        <v>0</v>
      </c>
      <c r="N111">
        <v>0</v>
      </c>
    </row>
    <row r="112" spans="1:14">
      <c r="A112">
        <v>679912000</v>
      </c>
      <c r="B112">
        <v>0</v>
      </c>
      <c r="C112">
        <v>2</v>
      </c>
      <c r="D112">
        <v>2220</v>
      </c>
      <c r="E112">
        <v>0</v>
      </c>
      <c r="F112">
        <v>0</v>
      </c>
      <c r="G112">
        <v>0.47712125500000002</v>
      </c>
      <c r="H112">
        <v>3.3465485589999999</v>
      </c>
      <c r="I112">
        <v>0</v>
      </c>
      <c r="J112">
        <v>0</v>
      </c>
      <c r="K112">
        <v>0.11358768543115701</v>
      </c>
      <c r="L112">
        <v>0</v>
      </c>
      <c r="M112">
        <v>0</v>
      </c>
      <c r="N112">
        <v>0</v>
      </c>
    </row>
    <row r="113" spans="1:14">
      <c r="A113">
        <v>669644000</v>
      </c>
      <c r="B113">
        <v>0</v>
      </c>
      <c r="C113">
        <v>2</v>
      </c>
      <c r="D113">
        <v>33550</v>
      </c>
      <c r="E113">
        <v>3</v>
      </c>
      <c r="F113">
        <v>47</v>
      </c>
      <c r="G113">
        <v>0.47712125500000002</v>
      </c>
      <c r="H113">
        <v>4.525705469</v>
      </c>
      <c r="I113">
        <v>0.60205999099999996</v>
      </c>
      <c r="J113">
        <v>1.6812412370000001</v>
      </c>
      <c r="K113">
        <v>0.11358768543115701</v>
      </c>
      <c r="L113">
        <v>0</v>
      </c>
      <c r="M113">
        <v>0</v>
      </c>
      <c r="N113">
        <v>0</v>
      </c>
    </row>
    <row r="114" spans="1:14">
      <c r="A114">
        <v>674784000</v>
      </c>
      <c r="B114">
        <v>0</v>
      </c>
      <c r="C114">
        <v>2</v>
      </c>
      <c r="D114">
        <v>1360</v>
      </c>
      <c r="E114">
        <v>0</v>
      </c>
      <c r="F114">
        <v>1</v>
      </c>
      <c r="G114">
        <v>0.47712125500000002</v>
      </c>
      <c r="H114">
        <v>3.1338581250000002</v>
      </c>
      <c r="I114">
        <v>0</v>
      </c>
      <c r="J114">
        <v>0.30102999600000002</v>
      </c>
      <c r="K114">
        <v>0.11358768543115701</v>
      </c>
      <c r="L114">
        <v>0</v>
      </c>
      <c r="M114">
        <v>0</v>
      </c>
      <c r="N114">
        <v>0</v>
      </c>
    </row>
    <row r="115" spans="1:14">
      <c r="A115">
        <v>665442000</v>
      </c>
      <c r="B115">
        <v>0</v>
      </c>
      <c r="C115">
        <v>2</v>
      </c>
      <c r="D115">
        <v>11780</v>
      </c>
      <c r="E115">
        <v>1</v>
      </c>
      <c r="F115">
        <v>0</v>
      </c>
      <c r="G115">
        <v>0.47712125500000002</v>
      </c>
      <c r="H115">
        <v>4.0711821559999999</v>
      </c>
      <c r="I115">
        <v>0.30102999600000002</v>
      </c>
      <c r="J115">
        <v>0</v>
      </c>
      <c r="K115">
        <v>0.11358768543115701</v>
      </c>
      <c r="L115">
        <v>0</v>
      </c>
      <c r="M115">
        <v>0</v>
      </c>
      <c r="N115">
        <v>0</v>
      </c>
    </row>
    <row r="116" spans="1:14">
      <c r="A116">
        <v>629916000</v>
      </c>
      <c r="B116">
        <v>0</v>
      </c>
      <c r="C116">
        <v>2</v>
      </c>
      <c r="D116">
        <v>1920</v>
      </c>
      <c r="E116">
        <v>41</v>
      </c>
      <c r="F116">
        <v>3</v>
      </c>
      <c r="G116">
        <v>0.47712125500000002</v>
      </c>
      <c r="H116">
        <v>3.2835273649999999</v>
      </c>
      <c r="I116">
        <v>1.62324929</v>
      </c>
      <c r="J116">
        <v>0.60205999099999996</v>
      </c>
      <c r="K116">
        <v>0.11358768543115701</v>
      </c>
      <c r="L116">
        <v>0</v>
      </c>
      <c r="M116">
        <v>0</v>
      </c>
      <c r="N116">
        <v>0</v>
      </c>
    </row>
    <row r="117" spans="1:14">
      <c r="A117">
        <v>610391000</v>
      </c>
      <c r="B117">
        <v>0</v>
      </c>
      <c r="C117">
        <v>2</v>
      </c>
      <c r="D117">
        <v>49130</v>
      </c>
      <c r="E117">
        <v>14</v>
      </c>
      <c r="F117">
        <v>3</v>
      </c>
      <c r="G117">
        <v>0.47712125500000002</v>
      </c>
      <c r="H117">
        <v>4.691355604</v>
      </c>
      <c r="I117">
        <v>1.1760912590000001</v>
      </c>
      <c r="J117">
        <v>0.60205999099999996</v>
      </c>
      <c r="K117">
        <v>0.11358768543115701</v>
      </c>
      <c r="L117">
        <v>0</v>
      </c>
      <c r="M117">
        <v>0</v>
      </c>
      <c r="N117">
        <v>0</v>
      </c>
    </row>
    <row r="118" spans="1:14">
      <c r="A118">
        <v>656134000</v>
      </c>
      <c r="B118">
        <v>0</v>
      </c>
      <c r="C118">
        <v>2</v>
      </c>
      <c r="D118">
        <v>4370</v>
      </c>
      <c r="E118">
        <v>10</v>
      </c>
      <c r="F118">
        <v>0</v>
      </c>
      <c r="G118">
        <v>0.47712125500000002</v>
      </c>
      <c r="H118">
        <v>3.640580806</v>
      </c>
      <c r="I118">
        <v>1.0413926849999999</v>
      </c>
      <c r="J118">
        <v>0</v>
      </c>
      <c r="K118">
        <v>0.11358768543115701</v>
      </c>
      <c r="L118">
        <v>0</v>
      </c>
      <c r="M118">
        <v>0</v>
      </c>
      <c r="N118">
        <v>0</v>
      </c>
    </row>
    <row r="119" spans="1:14">
      <c r="A119">
        <v>621083000</v>
      </c>
      <c r="B119">
        <v>0</v>
      </c>
      <c r="C119">
        <v>2</v>
      </c>
      <c r="D119">
        <v>870</v>
      </c>
      <c r="E119">
        <v>0</v>
      </c>
      <c r="F119">
        <v>0</v>
      </c>
      <c r="G119">
        <v>0.47712125500000002</v>
      </c>
      <c r="H119">
        <v>2.9400181550000002</v>
      </c>
      <c r="I119">
        <v>0</v>
      </c>
      <c r="J119">
        <v>0</v>
      </c>
      <c r="K119">
        <v>0.11358768543115701</v>
      </c>
      <c r="L119">
        <v>0</v>
      </c>
      <c r="M119">
        <v>0</v>
      </c>
      <c r="N119">
        <v>0</v>
      </c>
    </row>
    <row r="120" spans="1:14">
      <c r="A120">
        <v>679911000</v>
      </c>
      <c r="B120">
        <v>0</v>
      </c>
      <c r="C120">
        <v>1</v>
      </c>
      <c r="D120">
        <v>83780</v>
      </c>
      <c r="E120">
        <v>0</v>
      </c>
      <c r="F120">
        <v>0</v>
      </c>
      <c r="G120">
        <v>0.30102999600000002</v>
      </c>
      <c r="H120">
        <v>4.9231455400000002</v>
      </c>
      <c r="I120">
        <v>0</v>
      </c>
      <c r="J120">
        <v>0</v>
      </c>
      <c r="K120">
        <v>8.8237061677167203E-2</v>
      </c>
      <c r="L120">
        <v>0</v>
      </c>
      <c r="M120">
        <v>0</v>
      </c>
      <c r="N120">
        <v>0</v>
      </c>
    </row>
    <row r="121" spans="1:14">
      <c r="A121">
        <v>604308000</v>
      </c>
      <c r="B121">
        <v>0</v>
      </c>
      <c r="C121">
        <v>1</v>
      </c>
      <c r="D121">
        <v>450</v>
      </c>
      <c r="E121">
        <v>115</v>
      </c>
      <c r="F121">
        <v>1</v>
      </c>
      <c r="G121">
        <v>0.30102999600000002</v>
      </c>
      <c r="H121">
        <v>2.6541765420000001</v>
      </c>
      <c r="I121">
        <v>2.0644579890000001</v>
      </c>
      <c r="J121">
        <v>0.30102999600000002</v>
      </c>
      <c r="K121">
        <v>8.8237061677167203E-2</v>
      </c>
      <c r="L121">
        <v>0</v>
      </c>
      <c r="M121">
        <v>0</v>
      </c>
      <c r="N121">
        <v>0</v>
      </c>
    </row>
    <row r="122" spans="1:14">
      <c r="A122">
        <v>679390000</v>
      </c>
      <c r="B122">
        <v>0</v>
      </c>
      <c r="C122">
        <v>1</v>
      </c>
      <c r="D122">
        <v>460</v>
      </c>
      <c r="E122">
        <v>20</v>
      </c>
      <c r="F122">
        <v>4</v>
      </c>
      <c r="G122">
        <v>0.30102999600000002</v>
      </c>
      <c r="H122">
        <v>2.6637009250000001</v>
      </c>
      <c r="I122">
        <v>1.322219295</v>
      </c>
      <c r="J122">
        <v>0.69897000399999998</v>
      </c>
      <c r="K122">
        <v>8.8237061677167203E-2</v>
      </c>
      <c r="L122">
        <v>0</v>
      </c>
      <c r="M122">
        <v>0</v>
      </c>
      <c r="N122">
        <v>0</v>
      </c>
    </row>
    <row r="123" spans="1:14">
      <c r="A123">
        <v>679391000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0.30102999600000002</v>
      </c>
      <c r="H123">
        <v>0</v>
      </c>
      <c r="I123">
        <v>0</v>
      </c>
      <c r="J123">
        <v>0</v>
      </c>
      <c r="K123">
        <v>8.8237061677167203E-2</v>
      </c>
      <c r="L123">
        <v>0</v>
      </c>
      <c r="M123">
        <v>0</v>
      </c>
      <c r="N123">
        <v>0</v>
      </c>
    </row>
    <row r="124" spans="1:14">
      <c r="A124">
        <v>660806000</v>
      </c>
      <c r="B124">
        <v>0</v>
      </c>
      <c r="C124">
        <v>1</v>
      </c>
      <c r="D124">
        <v>12170</v>
      </c>
      <c r="E124">
        <v>5</v>
      </c>
      <c r="F124">
        <v>3</v>
      </c>
      <c r="G124">
        <v>0.30102999600000002</v>
      </c>
      <c r="H124">
        <v>4.0853262619999997</v>
      </c>
      <c r="I124">
        <v>0.77815124999999996</v>
      </c>
      <c r="J124">
        <v>0.60205999099999996</v>
      </c>
      <c r="K124">
        <v>8.8237061677167203E-2</v>
      </c>
      <c r="L124">
        <v>0</v>
      </c>
      <c r="M124">
        <v>0</v>
      </c>
      <c r="N124">
        <v>0</v>
      </c>
    </row>
    <row r="125" spans="1:14">
      <c r="A125">
        <v>633214000</v>
      </c>
      <c r="B125">
        <v>0</v>
      </c>
      <c r="C125">
        <v>1</v>
      </c>
      <c r="D125">
        <v>1570</v>
      </c>
      <c r="E125">
        <v>0</v>
      </c>
      <c r="F125">
        <v>0</v>
      </c>
      <c r="G125">
        <v>0.30102999600000002</v>
      </c>
      <c r="H125">
        <v>3.1961761850000001</v>
      </c>
      <c r="I125">
        <v>0</v>
      </c>
      <c r="J125">
        <v>0</v>
      </c>
      <c r="K125">
        <v>8.8237061677167203E-2</v>
      </c>
      <c r="L125">
        <v>0</v>
      </c>
      <c r="M125">
        <v>0</v>
      </c>
      <c r="N125">
        <v>0</v>
      </c>
    </row>
    <row r="126" spans="1:14">
      <c r="A126">
        <v>621086000</v>
      </c>
      <c r="B126">
        <v>0</v>
      </c>
      <c r="C126">
        <v>1</v>
      </c>
      <c r="D126">
        <v>350</v>
      </c>
      <c r="E126">
        <v>0</v>
      </c>
      <c r="F126">
        <v>1</v>
      </c>
      <c r="G126">
        <v>0.30102999600000002</v>
      </c>
      <c r="H126">
        <v>2.545307116</v>
      </c>
      <c r="I126">
        <v>0</v>
      </c>
      <c r="J126">
        <v>0.30102999600000002</v>
      </c>
      <c r="K126">
        <v>8.8237061677167203E-2</v>
      </c>
      <c r="L126">
        <v>0</v>
      </c>
      <c r="M126">
        <v>0</v>
      </c>
      <c r="N126">
        <v>0</v>
      </c>
    </row>
    <row r="127" spans="1:14">
      <c r="A127">
        <v>604254000</v>
      </c>
      <c r="B127">
        <v>0</v>
      </c>
      <c r="C127">
        <v>1</v>
      </c>
      <c r="D127">
        <v>18980</v>
      </c>
      <c r="E127">
        <v>5</v>
      </c>
      <c r="F127">
        <v>6</v>
      </c>
      <c r="G127">
        <v>0.30102999600000002</v>
      </c>
      <c r="H127">
        <v>4.278319089</v>
      </c>
      <c r="I127">
        <v>0.77815124999999996</v>
      </c>
      <c r="J127">
        <v>0.84509803999999999</v>
      </c>
      <c r="K127">
        <v>8.8237061677167203E-2</v>
      </c>
      <c r="L127">
        <v>0</v>
      </c>
      <c r="M127">
        <v>0</v>
      </c>
      <c r="N127">
        <v>0</v>
      </c>
    </row>
    <row r="128" spans="1:14">
      <c r="A128">
        <v>601624000</v>
      </c>
      <c r="B128">
        <v>0</v>
      </c>
      <c r="C128">
        <v>1</v>
      </c>
      <c r="D128">
        <v>1250</v>
      </c>
      <c r="E128">
        <v>0</v>
      </c>
      <c r="F128">
        <v>0</v>
      </c>
      <c r="G128">
        <v>0.30102999600000002</v>
      </c>
      <c r="H128">
        <v>3.0972573099999998</v>
      </c>
      <c r="I128">
        <v>0</v>
      </c>
      <c r="J128">
        <v>0</v>
      </c>
      <c r="K128">
        <v>8.8237061677167203E-2</v>
      </c>
      <c r="L128">
        <v>0</v>
      </c>
      <c r="M128">
        <v>0</v>
      </c>
      <c r="N128">
        <v>0</v>
      </c>
    </row>
    <row r="129" spans="1:14">
      <c r="A129">
        <v>665901000</v>
      </c>
      <c r="B129">
        <v>0</v>
      </c>
      <c r="C129">
        <v>0</v>
      </c>
      <c r="D129">
        <v>2220</v>
      </c>
      <c r="E129">
        <v>0</v>
      </c>
      <c r="F129">
        <v>0</v>
      </c>
      <c r="G129">
        <v>0</v>
      </c>
      <c r="H129">
        <v>3.3465485589999999</v>
      </c>
      <c r="I129">
        <v>0</v>
      </c>
      <c r="J129">
        <v>0</v>
      </c>
      <c r="K129">
        <v>5.6503444198944798E-2</v>
      </c>
      <c r="L129">
        <v>0</v>
      </c>
      <c r="M129">
        <v>0</v>
      </c>
      <c r="N129">
        <v>0</v>
      </c>
    </row>
    <row r="130" spans="1:14">
      <c r="A130">
        <v>662379000</v>
      </c>
      <c r="B130">
        <v>0</v>
      </c>
      <c r="C130">
        <v>0</v>
      </c>
      <c r="D130">
        <v>0</v>
      </c>
      <c r="E130">
        <v>0</v>
      </c>
      <c r="F130">
        <v>5</v>
      </c>
      <c r="G130">
        <v>0</v>
      </c>
      <c r="H130">
        <v>0</v>
      </c>
      <c r="I130">
        <v>0</v>
      </c>
      <c r="J130">
        <v>0.77815124999999996</v>
      </c>
      <c r="K130">
        <v>5.6503444198944798E-2</v>
      </c>
      <c r="L130">
        <v>0</v>
      </c>
      <c r="M130">
        <v>0</v>
      </c>
      <c r="N130">
        <v>0</v>
      </c>
    </row>
    <row r="131" spans="1:14">
      <c r="A131">
        <v>601222000</v>
      </c>
      <c r="B131">
        <v>0</v>
      </c>
      <c r="C131">
        <v>0</v>
      </c>
      <c r="D131">
        <v>4180</v>
      </c>
      <c r="E131">
        <v>0</v>
      </c>
      <c r="F131">
        <v>0</v>
      </c>
      <c r="G131">
        <v>0</v>
      </c>
      <c r="H131">
        <v>3.6212801680000002</v>
      </c>
      <c r="I131">
        <v>0</v>
      </c>
      <c r="J131">
        <v>0</v>
      </c>
      <c r="K131">
        <v>5.6503444198944798E-2</v>
      </c>
      <c r="L131">
        <v>0</v>
      </c>
      <c r="M131">
        <v>0</v>
      </c>
      <c r="N131">
        <v>0</v>
      </c>
    </row>
    <row r="132" spans="1:14">
      <c r="A132">
        <v>648160000</v>
      </c>
      <c r="B132">
        <v>0</v>
      </c>
      <c r="C132">
        <v>0</v>
      </c>
      <c r="D132">
        <v>580</v>
      </c>
      <c r="E132">
        <v>0</v>
      </c>
      <c r="F132">
        <v>0</v>
      </c>
      <c r="G132">
        <v>0</v>
      </c>
      <c r="H132">
        <v>2.7641761319999998</v>
      </c>
      <c r="I132">
        <v>0</v>
      </c>
      <c r="J132">
        <v>0</v>
      </c>
      <c r="K132">
        <v>5.6503444198944798E-2</v>
      </c>
      <c r="L132">
        <v>0</v>
      </c>
      <c r="M132">
        <v>0</v>
      </c>
      <c r="N132">
        <v>0</v>
      </c>
    </row>
    <row r="133" spans="1:14">
      <c r="A133">
        <v>601223000</v>
      </c>
      <c r="B133">
        <v>0</v>
      </c>
      <c r="C133">
        <v>0</v>
      </c>
      <c r="D133">
        <v>630</v>
      </c>
      <c r="E133">
        <v>0</v>
      </c>
      <c r="F133">
        <v>0</v>
      </c>
      <c r="G133">
        <v>0</v>
      </c>
      <c r="H133">
        <v>2.8000293589999998</v>
      </c>
      <c r="I133">
        <v>0</v>
      </c>
      <c r="J133">
        <v>0</v>
      </c>
      <c r="K133">
        <v>5.6503444198944798E-2</v>
      </c>
      <c r="L133">
        <v>0</v>
      </c>
      <c r="M133">
        <v>0</v>
      </c>
      <c r="N133">
        <v>0</v>
      </c>
    </row>
    <row r="134" spans="1:14">
      <c r="A134">
        <v>624942000</v>
      </c>
      <c r="B134">
        <v>0</v>
      </c>
      <c r="C134">
        <v>0</v>
      </c>
      <c r="D134">
        <v>390</v>
      </c>
      <c r="E134">
        <v>0</v>
      </c>
      <c r="F134">
        <v>0</v>
      </c>
      <c r="G134">
        <v>0</v>
      </c>
      <c r="H134">
        <v>2.5921767569999998</v>
      </c>
      <c r="I134">
        <v>0</v>
      </c>
      <c r="J134">
        <v>0</v>
      </c>
      <c r="K134">
        <v>5.6503444198944798E-2</v>
      </c>
      <c r="L134">
        <v>0</v>
      </c>
      <c r="M134">
        <v>0</v>
      </c>
      <c r="N134">
        <v>0</v>
      </c>
    </row>
    <row r="135" spans="1:14">
      <c r="A135">
        <v>679389000</v>
      </c>
      <c r="B135">
        <v>0</v>
      </c>
      <c r="C135">
        <v>0</v>
      </c>
      <c r="D135">
        <v>520</v>
      </c>
      <c r="E135">
        <v>32</v>
      </c>
      <c r="F135">
        <v>5</v>
      </c>
      <c r="G135">
        <v>0</v>
      </c>
      <c r="H135">
        <v>2.7168377229999998</v>
      </c>
      <c r="I135">
        <v>1.5185139400000001</v>
      </c>
      <c r="J135">
        <v>0.77815124999999996</v>
      </c>
      <c r="K135">
        <v>5.6503444198944798E-2</v>
      </c>
      <c r="L135">
        <v>0</v>
      </c>
      <c r="M135">
        <v>0</v>
      </c>
      <c r="N135">
        <v>0</v>
      </c>
    </row>
    <row r="136" spans="1:14">
      <c r="A136">
        <v>637220000</v>
      </c>
      <c r="B136">
        <v>0</v>
      </c>
      <c r="C136">
        <v>0</v>
      </c>
      <c r="D136">
        <v>480</v>
      </c>
      <c r="E136">
        <v>0</v>
      </c>
      <c r="F136">
        <v>0</v>
      </c>
      <c r="G136">
        <v>0</v>
      </c>
      <c r="H136">
        <v>2.6821450759999999</v>
      </c>
      <c r="I136">
        <v>0</v>
      </c>
      <c r="J136">
        <v>0</v>
      </c>
      <c r="K136">
        <v>5.6503444198944798E-2</v>
      </c>
      <c r="L136">
        <v>0</v>
      </c>
      <c r="M136">
        <v>0</v>
      </c>
      <c r="N136">
        <v>0</v>
      </c>
    </row>
    <row r="137" spans="1:14">
      <c r="A137">
        <v>621311000</v>
      </c>
      <c r="B137">
        <v>0</v>
      </c>
      <c r="C137">
        <v>0</v>
      </c>
      <c r="D137">
        <v>5110</v>
      </c>
      <c r="E137">
        <v>0</v>
      </c>
      <c r="F137">
        <v>0</v>
      </c>
      <c r="G137">
        <v>0</v>
      </c>
      <c r="H137">
        <v>3.7085058809999998</v>
      </c>
      <c r="I137">
        <v>0</v>
      </c>
      <c r="J137">
        <v>0</v>
      </c>
      <c r="K137">
        <v>5.6503444198944798E-2</v>
      </c>
      <c r="L137">
        <v>0</v>
      </c>
      <c r="M137">
        <v>0</v>
      </c>
      <c r="N137">
        <v>0</v>
      </c>
    </row>
    <row r="138" spans="1:14">
      <c r="A138">
        <v>622382000</v>
      </c>
      <c r="B138">
        <v>0</v>
      </c>
      <c r="C138">
        <v>0</v>
      </c>
      <c r="D138">
        <v>2580</v>
      </c>
      <c r="E138">
        <v>5</v>
      </c>
      <c r="F138">
        <v>4</v>
      </c>
      <c r="G138">
        <v>0</v>
      </c>
      <c r="H138">
        <v>3.411788005</v>
      </c>
      <c r="I138">
        <v>0.77815124999999996</v>
      </c>
      <c r="J138">
        <v>0.69897000399999998</v>
      </c>
      <c r="K138">
        <v>5.6503444198944798E-2</v>
      </c>
      <c r="L138">
        <v>0</v>
      </c>
      <c r="M138">
        <v>0</v>
      </c>
      <c r="N138">
        <v>0</v>
      </c>
    </row>
    <row r="139" spans="1:14">
      <c r="A139">
        <v>679665000</v>
      </c>
      <c r="B139">
        <v>0</v>
      </c>
      <c r="C139">
        <v>0</v>
      </c>
      <c r="D139">
        <v>450</v>
      </c>
      <c r="E139">
        <v>0</v>
      </c>
      <c r="F139">
        <v>0</v>
      </c>
      <c r="G139">
        <v>0</v>
      </c>
      <c r="H139">
        <v>2.6541765420000001</v>
      </c>
      <c r="I139">
        <v>0</v>
      </c>
      <c r="J139">
        <v>0</v>
      </c>
      <c r="K139">
        <v>5.6503444198944798E-2</v>
      </c>
      <c r="L139">
        <v>0</v>
      </c>
      <c r="M139">
        <v>0</v>
      </c>
      <c r="N139">
        <v>0</v>
      </c>
    </row>
    <row r="140" spans="1:14">
      <c r="A140">
        <v>661071000</v>
      </c>
      <c r="B140">
        <v>0</v>
      </c>
      <c r="C140">
        <v>0</v>
      </c>
      <c r="D140">
        <v>1380</v>
      </c>
      <c r="E140">
        <v>0</v>
      </c>
      <c r="F140">
        <v>1</v>
      </c>
      <c r="G140">
        <v>0</v>
      </c>
      <c r="H140">
        <v>3.1401936789999998</v>
      </c>
      <c r="I140">
        <v>0</v>
      </c>
      <c r="J140">
        <v>0.30102999600000002</v>
      </c>
      <c r="K140">
        <v>5.6503444198944798E-2</v>
      </c>
      <c r="L140">
        <v>0</v>
      </c>
      <c r="M140">
        <v>0</v>
      </c>
      <c r="N140">
        <v>0</v>
      </c>
    </row>
    <row r="141" spans="1:14">
      <c r="A141">
        <v>674231000</v>
      </c>
      <c r="B141">
        <v>0</v>
      </c>
      <c r="C141">
        <v>0</v>
      </c>
      <c r="D141">
        <v>10530</v>
      </c>
      <c r="E141">
        <v>0</v>
      </c>
      <c r="F141">
        <v>0</v>
      </c>
      <c r="G141">
        <v>0</v>
      </c>
      <c r="H141">
        <v>4.0224696130000002</v>
      </c>
      <c r="I141">
        <v>0</v>
      </c>
      <c r="J141">
        <v>0</v>
      </c>
      <c r="K141">
        <v>5.6503444198944798E-2</v>
      </c>
      <c r="L141">
        <v>0</v>
      </c>
      <c r="M141">
        <v>0</v>
      </c>
      <c r="N141">
        <v>0</v>
      </c>
    </row>
    <row r="142" spans="1:14">
      <c r="A142">
        <v>679388000</v>
      </c>
      <c r="B142">
        <v>0</v>
      </c>
      <c r="C142">
        <v>0</v>
      </c>
      <c r="D142">
        <v>500</v>
      </c>
      <c r="E142">
        <v>10</v>
      </c>
      <c r="F142">
        <v>2</v>
      </c>
      <c r="G142">
        <v>0</v>
      </c>
      <c r="H142">
        <v>2.6998377260000002</v>
      </c>
      <c r="I142">
        <v>1.0413926849999999</v>
      </c>
      <c r="J142">
        <v>0.47712125500000002</v>
      </c>
      <c r="K142">
        <v>5.6503444198944798E-2</v>
      </c>
      <c r="L142">
        <v>0</v>
      </c>
      <c r="M142">
        <v>0</v>
      </c>
      <c r="N142">
        <v>0</v>
      </c>
    </row>
    <row r="143" spans="1:14">
      <c r="A143">
        <v>665443000</v>
      </c>
      <c r="B143">
        <v>0</v>
      </c>
      <c r="C143">
        <v>0</v>
      </c>
      <c r="D143">
        <v>3560</v>
      </c>
      <c r="E143">
        <v>1</v>
      </c>
      <c r="F143">
        <v>0</v>
      </c>
      <c r="G143">
        <v>0</v>
      </c>
      <c r="H143">
        <v>3.5515719739999998</v>
      </c>
      <c r="I143">
        <v>0.30102999600000002</v>
      </c>
      <c r="J143">
        <v>0</v>
      </c>
      <c r="K143">
        <v>5.6503444198944798E-2</v>
      </c>
      <c r="L143">
        <v>0</v>
      </c>
      <c r="M143">
        <v>0</v>
      </c>
      <c r="N143">
        <v>0</v>
      </c>
    </row>
    <row r="144" spans="1:14">
      <c r="A144">
        <v>674230000</v>
      </c>
      <c r="B144">
        <v>0</v>
      </c>
      <c r="C144">
        <v>0</v>
      </c>
      <c r="D144">
        <v>12250</v>
      </c>
      <c r="E144">
        <v>0</v>
      </c>
      <c r="F144">
        <v>0</v>
      </c>
      <c r="G144">
        <v>0</v>
      </c>
      <c r="H144">
        <v>4.0881715400000003</v>
      </c>
      <c r="I144">
        <v>0</v>
      </c>
      <c r="J144">
        <v>0</v>
      </c>
      <c r="K144">
        <v>5.6503444198944798E-2</v>
      </c>
      <c r="L144">
        <v>0</v>
      </c>
      <c r="M144">
        <v>0</v>
      </c>
      <c r="N144">
        <v>0</v>
      </c>
    </row>
    <row r="145" spans="1:14">
      <c r="A145">
        <v>604256000</v>
      </c>
      <c r="B145">
        <v>0</v>
      </c>
      <c r="C145">
        <v>0</v>
      </c>
      <c r="D145">
        <v>11700</v>
      </c>
      <c r="E145">
        <v>2</v>
      </c>
      <c r="F145">
        <v>13</v>
      </c>
      <c r="G145">
        <v>0</v>
      </c>
      <c r="H145">
        <v>4.0682229789999997</v>
      </c>
      <c r="I145">
        <v>0.47712125500000002</v>
      </c>
      <c r="J145">
        <v>1.1461280359999999</v>
      </c>
      <c r="K145">
        <v>5.6503444198944798E-2</v>
      </c>
      <c r="L145">
        <v>0</v>
      </c>
      <c r="M145">
        <v>0</v>
      </c>
      <c r="N145">
        <v>0</v>
      </c>
    </row>
    <row r="146" spans="1:14">
      <c r="A146">
        <v>661072000</v>
      </c>
      <c r="B146">
        <v>0</v>
      </c>
      <c r="C146">
        <v>0</v>
      </c>
      <c r="D146">
        <v>2130</v>
      </c>
      <c r="E146">
        <v>0</v>
      </c>
      <c r="F146">
        <v>0</v>
      </c>
      <c r="G146">
        <v>0</v>
      </c>
      <c r="H146">
        <v>3.32858345</v>
      </c>
      <c r="I146">
        <v>0</v>
      </c>
      <c r="J146">
        <v>0</v>
      </c>
      <c r="K146">
        <v>5.6503444198944798E-2</v>
      </c>
      <c r="L146">
        <v>0</v>
      </c>
      <c r="M146">
        <v>0</v>
      </c>
      <c r="N146">
        <v>0</v>
      </c>
    </row>
    <row r="147" spans="1:14">
      <c r="A147">
        <v>666478000</v>
      </c>
      <c r="B147">
        <v>0</v>
      </c>
      <c r="C147">
        <v>0</v>
      </c>
      <c r="D147">
        <v>160</v>
      </c>
      <c r="E147">
        <v>0</v>
      </c>
      <c r="F147">
        <v>0</v>
      </c>
      <c r="G147">
        <v>0</v>
      </c>
      <c r="H147">
        <v>2.2068258759999999</v>
      </c>
      <c r="I147">
        <v>0</v>
      </c>
      <c r="J147">
        <v>0</v>
      </c>
      <c r="K147">
        <v>5.6503444198944798E-2</v>
      </c>
      <c r="L147">
        <v>0</v>
      </c>
      <c r="M147">
        <v>0</v>
      </c>
      <c r="N147">
        <v>0</v>
      </c>
    </row>
    <row r="148" spans="1:14">
      <c r="A148">
        <v>629215000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5.6503444198944798E-2</v>
      </c>
      <c r="L148">
        <v>0</v>
      </c>
      <c r="M148">
        <v>0</v>
      </c>
      <c r="N148">
        <v>0</v>
      </c>
    </row>
    <row r="149" spans="1:14">
      <c r="A149">
        <v>683122000</v>
      </c>
      <c r="B149">
        <v>0</v>
      </c>
      <c r="C149">
        <v>0</v>
      </c>
      <c r="D149">
        <v>290</v>
      </c>
      <c r="E149">
        <v>0</v>
      </c>
      <c r="F149">
        <v>0</v>
      </c>
      <c r="G149">
        <v>0</v>
      </c>
      <c r="H149">
        <v>2.4638929890000001</v>
      </c>
      <c r="I149">
        <v>0</v>
      </c>
      <c r="J149">
        <v>0</v>
      </c>
      <c r="K149">
        <v>5.6503444198944798E-2</v>
      </c>
      <c r="L149">
        <v>0</v>
      </c>
      <c r="M149">
        <v>0</v>
      </c>
      <c r="N149">
        <v>0</v>
      </c>
    </row>
    <row r="150" spans="1:14">
      <c r="A150">
        <v>674805000</v>
      </c>
      <c r="B150">
        <v>0</v>
      </c>
      <c r="C150">
        <v>0</v>
      </c>
      <c r="D150">
        <v>13260</v>
      </c>
      <c r="E150">
        <v>0</v>
      </c>
      <c r="F150">
        <v>0</v>
      </c>
      <c r="G150">
        <v>0</v>
      </c>
      <c r="H150">
        <v>4.1225762750000001</v>
      </c>
      <c r="I150">
        <v>0</v>
      </c>
      <c r="J150">
        <v>0</v>
      </c>
      <c r="K150">
        <v>5.6503444198944798E-2</v>
      </c>
      <c r="L150">
        <v>0</v>
      </c>
      <c r="M150">
        <v>0</v>
      </c>
      <c r="N150">
        <v>0</v>
      </c>
    </row>
    <row r="151" spans="1:14">
      <c r="A151">
        <v>645386000</v>
      </c>
      <c r="B151">
        <v>0</v>
      </c>
      <c r="C151">
        <v>0</v>
      </c>
      <c r="D151">
        <v>800</v>
      </c>
      <c r="E151">
        <v>0</v>
      </c>
      <c r="F151">
        <v>0</v>
      </c>
      <c r="G151">
        <v>0</v>
      </c>
      <c r="H151">
        <v>2.9036325160000001</v>
      </c>
      <c r="I151">
        <v>0</v>
      </c>
      <c r="J151">
        <v>0</v>
      </c>
      <c r="K151">
        <v>5.6503444198944798E-2</v>
      </c>
      <c r="L151">
        <v>0</v>
      </c>
      <c r="M151">
        <v>0</v>
      </c>
      <c r="N151">
        <v>0</v>
      </c>
    </row>
    <row r="152" spans="1:14">
      <c r="A152">
        <v>638527000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5.6503444198944798E-2</v>
      </c>
      <c r="L152">
        <v>0</v>
      </c>
      <c r="M152">
        <v>0</v>
      </c>
      <c r="N152">
        <v>0</v>
      </c>
    </row>
    <row r="153" spans="1:14">
      <c r="A153">
        <v>633884000</v>
      </c>
      <c r="B153">
        <v>0</v>
      </c>
      <c r="C153">
        <v>0</v>
      </c>
      <c r="D153">
        <v>116710</v>
      </c>
      <c r="E153">
        <v>0</v>
      </c>
      <c r="F153">
        <v>0</v>
      </c>
      <c r="G153">
        <v>0</v>
      </c>
      <c r="H153">
        <v>5.0671117900000002</v>
      </c>
      <c r="I153">
        <v>0</v>
      </c>
      <c r="J153">
        <v>0</v>
      </c>
      <c r="K153">
        <v>5.6503444198944798E-2</v>
      </c>
      <c r="L153">
        <v>0</v>
      </c>
      <c r="M153">
        <v>0</v>
      </c>
      <c r="N153">
        <v>0</v>
      </c>
    </row>
    <row r="154" spans="1:14">
      <c r="A154">
        <v>629186000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5.6503444198944798E-2</v>
      </c>
      <c r="L154">
        <v>0</v>
      </c>
      <c r="M154">
        <v>0</v>
      </c>
      <c r="N154">
        <v>0</v>
      </c>
    </row>
    <row r="155" spans="1:14">
      <c r="A155">
        <v>637361000</v>
      </c>
      <c r="B155">
        <v>0</v>
      </c>
      <c r="C155">
        <v>0</v>
      </c>
      <c r="D155">
        <v>9320</v>
      </c>
      <c r="E155">
        <v>0</v>
      </c>
      <c r="F155">
        <v>0</v>
      </c>
      <c r="G155">
        <v>0</v>
      </c>
      <c r="H155">
        <v>3.9694625079999999</v>
      </c>
      <c r="I155">
        <v>0</v>
      </c>
      <c r="J155">
        <v>0</v>
      </c>
      <c r="K155">
        <v>5.6503444198944798E-2</v>
      </c>
      <c r="L155">
        <v>0</v>
      </c>
      <c r="M155">
        <v>0</v>
      </c>
      <c r="N155">
        <v>0</v>
      </c>
    </row>
    <row r="156" spans="1:14">
      <c r="A156">
        <v>667429000</v>
      </c>
      <c r="B156">
        <v>0</v>
      </c>
      <c r="C156">
        <v>0</v>
      </c>
      <c r="D156">
        <v>430</v>
      </c>
      <c r="E156">
        <v>0</v>
      </c>
      <c r="F156">
        <v>0</v>
      </c>
      <c r="G156">
        <v>0</v>
      </c>
      <c r="H156">
        <v>2.6344772700000001</v>
      </c>
      <c r="I156">
        <v>0</v>
      </c>
      <c r="J156">
        <v>0</v>
      </c>
      <c r="K156">
        <v>5.6503444198944798E-2</v>
      </c>
      <c r="L156">
        <v>0</v>
      </c>
      <c r="M156">
        <v>0</v>
      </c>
      <c r="N156">
        <v>0</v>
      </c>
    </row>
    <row r="157" spans="1:14">
      <c r="A157">
        <v>666473000</v>
      </c>
      <c r="B157">
        <v>0</v>
      </c>
      <c r="C157">
        <v>0</v>
      </c>
      <c r="D157">
        <v>190</v>
      </c>
      <c r="E157">
        <v>0</v>
      </c>
      <c r="F157">
        <v>0</v>
      </c>
      <c r="G157">
        <v>0</v>
      </c>
      <c r="H157">
        <v>2.281033367</v>
      </c>
      <c r="I157">
        <v>0</v>
      </c>
      <c r="J157">
        <v>0</v>
      </c>
      <c r="K157">
        <v>5.6503444198944798E-2</v>
      </c>
      <c r="L157">
        <v>0</v>
      </c>
      <c r="M157">
        <v>0</v>
      </c>
      <c r="N157">
        <v>0</v>
      </c>
    </row>
    <row r="158" spans="1:14">
      <c r="A158">
        <v>666474000</v>
      </c>
      <c r="B158">
        <v>0</v>
      </c>
      <c r="C158">
        <v>0</v>
      </c>
      <c r="D158">
        <v>780</v>
      </c>
      <c r="E158">
        <v>0</v>
      </c>
      <c r="F158">
        <v>0</v>
      </c>
      <c r="G158">
        <v>0</v>
      </c>
      <c r="H158">
        <v>2.892651034</v>
      </c>
      <c r="I158">
        <v>0</v>
      </c>
      <c r="J158">
        <v>0</v>
      </c>
      <c r="K158">
        <v>5.6503444198944798E-2</v>
      </c>
      <c r="L158">
        <v>0</v>
      </c>
      <c r="M158">
        <v>0</v>
      </c>
      <c r="N158">
        <v>0</v>
      </c>
    </row>
    <row r="159" spans="1:14">
      <c r="A159" t="s">
        <v>10</v>
      </c>
      <c r="B159">
        <v>0</v>
      </c>
      <c r="C159">
        <v>0</v>
      </c>
      <c r="D159">
        <v>3370</v>
      </c>
      <c r="E159">
        <v>0</v>
      </c>
      <c r="F159">
        <v>0</v>
      </c>
      <c r="G159">
        <v>0</v>
      </c>
      <c r="H159">
        <v>3.5277587530000001</v>
      </c>
      <c r="I159">
        <v>0</v>
      </c>
      <c r="J159">
        <v>0</v>
      </c>
      <c r="K159">
        <v>5.6503444198944798E-2</v>
      </c>
      <c r="L159">
        <v>0</v>
      </c>
      <c r="M159">
        <v>0</v>
      </c>
      <c r="N159">
        <v>0</v>
      </c>
    </row>
    <row r="160" spans="1:14">
      <c r="A160" t="s">
        <v>11</v>
      </c>
      <c r="B160">
        <v>0</v>
      </c>
      <c r="C160">
        <v>0</v>
      </c>
      <c r="D160">
        <v>4170</v>
      </c>
      <c r="E160">
        <v>0</v>
      </c>
      <c r="F160">
        <v>0</v>
      </c>
      <c r="G160">
        <v>0</v>
      </c>
      <c r="H160">
        <v>3.6202401900000001</v>
      </c>
      <c r="I160">
        <v>0</v>
      </c>
      <c r="J160">
        <v>0</v>
      </c>
      <c r="K160">
        <v>5.6503444198944798E-2</v>
      </c>
      <c r="L160">
        <v>0</v>
      </c>
      <c r="M160">
        <v>0</v>
      </c>
      <c r="N160">
        <v>0</v>
      </c>
    </row>
    <row r="161" spans="1:14">
      <c r="A161">
        <v>659109000</v>
      </c>
      <c r="B161">
        <v>0</v>
      </c>
      <c r="C161">
        <v>0</v>
      </c>
      <c r="D161">
        <v>140</v>
      </c>
      <c r="E161">
        <v>0</v>
      </c>
      <c r="F161">
        <v>0</v>
      </c>
      <c r="G161">
        <v>0</v>
      </c>
      <c r="H161">
        <v>2.149219113</v>
      </c>
      <c r="I161">
        <v>0</v>
      </c>
      <c r="J161">
        <v>0</v>
      </c>
      <c r="K161">
        <v>5.6503444198944798E-2</v>
      </c>
      <c r="L161">
        <v>0</v>
      </c>
      <c r="M161">
        <v>0</v>
      </c>
      <c r="N161">
        <v>0</v>
      </c>
    </row>
    <row r="162" spans="1:14">
      <c r="A162">
        <v>683109000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5.6503444198944798E-2</v>
      </c>
      <c r="L162">
        <v>0</v>
      </c>
      <c r="M162">
        <v>0</v>
      </c>
      <c r="N162">
        <v>0</v>
      </c>
    </row>
    <row r="163" spans="1:14">
      <c r="A163">
        <v>674786000</v>
      </c>
      <c r="B163">
        <v>0</v>
      </c>
      <c r="C163">
        <v>0</v>
      </c>
      <c r="D163">
        <v>48120</v>
      </c>
      <c r="E163">
        <v>0</v>
      </c>
      <c r="F163">
        <v>0</v>
      </c>
      <c r="G163">
        <v>0</v>
      </c>
      <c r="H163">
        <v>4.682334644</v>
      </c>
      <c r="I163">
        <v>0</v>
      </c>
      <c r="J163">
        <v>0</v>
      </c>
      <c r="K163">
        <v>5.6503444198944798E-2</v>
      </c>
      <c r="L163">
        <v>0</v>
      </c>
      <c r="M163">
        <v>0</v>
      </c>
      <c r="N163">
        <v>0</v>
      </c>
    </row>
    <row r="164" spans="1:14">
      <c r="A164">
        <v>629216000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5.6503444198944798E-2</v>
      </c>
      <c r="L164">
        <v>0</v>
      </c>
      <c r="M164">
        <v>0</v>
      </c>
      <c r="N164">
        <v>0</v>
      </c>
    </row>
    <row r="165" spans="1:14">
      <c r="A165">
        <v>623010000</v>
      </c>
      <c r="B165">
        <v>1</v>
      </c>
      <c r="C165">
        <v>0</v>
      </c>
      <c r="D165">
        <v>11140</v>
      </c>
      <c r="E165">
        <v>0</v>
      </c>
      <c r="F165">
        <v>0</v>
      </c>
      <c r="G165">
        <v>0</v>
      </c>
      <c r="H165">
        <v>4.0469241739999999</v>
      </c>
      <c r="I165">
        <v>0</v>
      </c>
      <c r="J165">
        <v>0</v>
      </c>
      <c r="K165">
        <v>5.6503444198944798E-2</v>
      </c>
      <c r="L165">
        <v>0</v>
      </c>
      <c r="M165">
        <v>0</v>
      </c>
      <c r="N165">
        <v>0</v>
      </c>
    </row>
    <row r="166" spans="1:14">
      <c r="A166">
        <v>633217000</v>
      </c>
      <c r="B166">
        <v>0</v>
      </c>
      <c r="C166">
        <v>0</v>
      </c>
      <c r="D166">
        <v>96280</v>
      </c>
      <c r="E166">
        <v>4</v>
      </c>
      <c r="F166">
        <v>1</v>
      </c>
      <c r="G166">
        <v>0</v>
      </c>
      <c r="H166">
        <v>4.9835405919999998</v>
      </c>
      <c r="I166">
        <v>0.69897000399999998</v>
      </c>
      <c r="J166">
        <v>0.30102999600000002</v>
      </c>
      <c r="K166">
        <v>5.6503444198944798E-2</v>
      </c>
      <c r="L166">
        <v>0</v>
      </c>
      <c r="M166">
        <v>0</v>
      </c>
      <c r="N166">
        <v>0</v>
      </c>
    </row>
  </sheetData>
  <mergeCells count="6">
    <mergeCell ref="P24:P25"/>
    <mergeCell ref="R8:S8"/>
    <mergeCell ref="P10:P11"/>
    <mergeCell ref="R15:S15"/>
    <mergeCell ref="P17:P18"/>
    <mergeCell ref="R22:S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163"/>
  <sheetViews>
    <sheetView topLeftCell="AC1" workbookViewId="0">
      <selection activeCell="AI11" sqref="AI11"/>
    </sheetView>
  </sheetViews>
  <sheetFormatPr defaultRowHeight="15"/>
  <cols>
    <col min="1" max="1" width="15.85546875" style="28" bestFit="1" customWidth="1"/>
    <col min="2" max="4" width="9.140625" style="28"/>
    <col min="5" max="5" width="11.5703125" style="28" customWidth="1"/>
    <col min="16" max="16" width="10" bestFit="1" customWidth="1"/>
  </cols>
  <sheetData>
    <row r="1" spans="1:35">
      <c r="K1" t="s">
        <v>186</v>
      </c>
      <c r="L1" t="s">
        <v>187</v>
      </c>
      <c r="M1" t="s">
        <v>188</v>
      </c>
    </row>
    <row r="2" spans="1:35">
      <c r="A2" s="36" t="s">
        <v>0</v>
      </c>
      <c r="B2" s="36" t="s">
        <v>157</v>
      </c>
      <c r="C2" s="36" t="s">
        <v>175</v>
      </c>
      <c r="D2" s="36" t="s">
        <v>2</v>
      </c>
      <c r="E2" s="36" t="s">
        <v>45</v>
      </c>
      <c r="F2" s="63" t="s">
        <v>179</v>
      </c>
      <c r="G2" s="63" t="s">
        <v>180</v>
      </c>
      <c r="H2" s="63" t="s">
        <v>181</v>
      </c>
      <c r="I2" s="63" t="s">
        <v>182</v>
      </c>
      <c r="J2" s="63" t="s">
        <v>183</v>
      </c>
      <c r="K2" s="63" t="s">
        <v>184</v>
      </c>
      <c r="L2" s="63" t="s">
        <v>185</v>
      </c>
      <c r="M2" t="str">
        <f>$M$1&amp;F2</f>
        <v>logv1</v>
      </c>
      <c r="N2" t="str">
        <f t="shared" ref="N2:S2" si="0">$M$1&amp;G2</f>
        <v>logv2</v>
      </c>
      <c r="O2" t="str">
        <f t="shared" si="0"/>
        <v>logv3</v>
      </c>
      <c r="P2" t="str">
        <f t="shared" si="0"/>
        <v>logv4</v>
      </c>
      <c r="Q2" t="str">
        <f t="shared" si="0"/>
        <v>logv5</v>
      </c>
      <c r="R2" t="str">
        <f t="shared" si="0"/>
        <v>logv5v4</v>
      </c>
      <c r="S2" t="str">
        <f t="shared" si="0"/>
        <v>logv2v1</v>
      </c>
      <c r="T2" s="63" t="s">
        <v>179</v>
      </c>
      <c r="U2" s="63" t="s">
        <v>180</v>
      </c>
      <c r="V2" s="63" t="s">
        <v>181</v>
      </c>
      <c r="W2" s="63" t="s">
        <v>182</v>
      </c>
      <c r="X2" s="63" t="s">
        <v>183</v>
      </c>
      <c r="Y2" s="63" t="s">
        <v>184</v>
      </c>
      <c r="Z2" s="63" t="s">
        <v>185</v>
      </c>
      <c r="AI2" s="3" t="s">
        <v>189</v>
      </c>
    </row>
    <row r="3" spans="1:35">
      <c r="A3" s="52">
        <v>621998000</v>
      </c>
      <c r="B3" s="52">
        <v>3302</v>
      </c>
      <c r="C3" s="52">
        <v>1</v>
      </c>
      <c r="D3" s="62">
        <v>284</v>
      </c>
      <c r="E3" s="53">
        <v>2.4548448600000001</v>
      </c>
      <c r="F3">
        <v>19</v>
      </c>
      <c r="G3">
        <v>14</v>
      </c>
      <c r="H3">
        <v>23</v>
      </c>
      <c r="I3">
        <v>73</v>
      </c>
      <c r="J3">
        <v>155</v>
      </c>
      <c r="K3">
        <v>228</v>
      </c>
      <c r="L3">
        <v>33</v>
      </c>
      <c r="M3">
        <f>LOG(1+F3)</f>
        <v>1.3010299956639813</v>
      </c>
      <c r="N3">
        <f t="shared" ref="N3:S3" si="1">LOG(1+G3)</f>
        <v>1.1760912590556813</v>
      </c>
      <c r="O3">
        <f t="shared" si="1"/>
        <v>1.3802112417116059</v>
      </c>
      <c r="P3">
        <f t="shared" si="1"/>
        <v>1.8692317197309762</v>
      </c>
      <c r="Q3">
        <f t="shared" si="1"/>
        <v>2.1931245983544616</v>
      </c>
      <c r="R3">
        <f t="shared" si="1"/>
        <v>2.3598354823398879</v>
      </c>
      <c r="S3">
        <f t="shared" si="1"/>
        <v>1.5314789170422551</v>
      </c>
      <c r="T3" s="1">
        <v>6.6901408450704219E-2</v>
      </c>
      <c r="U3" s="1">
        <v>4.9295774647887321E-2</v>
      </c>
      <c r="V3" s="1">
        <v>8.098591549295775E-2</v>
      </c>
      <c r="W3" s="1">
        <v>0.25704225352112675</v>
      </c>
      <c r="X3" s="1">
        <v>0.54577464788732399</v>
      </c>
      <c r="Y3" s="1">
        <f>SUM(W3:X3)</f>
        <v>0.80281690140845074</v>
      </c>
      <c r="Z3" s="1">
        <f>SUM(T3:U3)</f>
        <v>0.11619718309859153</v>
      </c>
      <c r="AI3" s="3" t="s">
        <v>35</v>
      </c>
    </row>
    <row r="4" spans="1:35">
      <c r="A4" s="52">
        <v>623010000</v>
      </c>
      <c r="B4" s="52">
        <v>2260</v>
      </c>
      <c r="C4" s="52">
        <v>1</v>
      </c>
      <c r="D4" s="62">
        <v>0</v>
      </c>
      <c r="E4" s="53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67" si="2">LOG(1+F4)</f>
        <v>0</v>
      </c>
      <c r="N4">
        <f t="shared" ref="N4:N67" si="3">LOG(1+G4)</f>
        <v>0</v>
      </c>
      <c r="O4">
        <f t="shared" ref="O4:O67" si="4">LOG(1+H4)</f>
        <v>0</v>
      </c>
      <c r="P4">
        <f t="shared" ref="P4:P67" si="5">LOG(1+I4)</f>
        <v>0</v>
      </c>
      <c r="Q4">
        <f t="shared" ref="Q4:Q67" si="6">LOG(1+J4)</f>
        <v>0</v>
      </c>
      <c r="R4">
        <f t="shared" ref="R4:R67" si="7">LOG(1+K4)</f>
        <v>0</v>
      </c>
      <c r="S4">
        <f t="shared" ref="S4:S67" si="8">LOG(1+L4)</f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f t="shared" ref="Y4:Y67" si="9">SUM(W4:X4)</f>
        <v>0</v>
      </c>
      <c r="Z4" s="1">
        <f t="shared" ref="Z4:Z67" si="10">SUM(T4:U4)</f>
        <v>0</v>
      </c>
      <c r="AI4" s="2"/>
    </row>
    <row r="5" spans="1:35">
      <c r="A5" s="52">
        <v>651693000</v>
      </c>
      <c r="B5" s="52">
        <v>1993</v>
      </c>
      <c r="C5" s="52">
        <v>1</v>
      </c>
      <c r="D5" s="62">
        <v>1110</v>
      </c>
      <c r="E5" s="53">
        <v>3.0457140589999998</v>
      </c>
      <c r="F5">
        <v>69</v>
      </c>
      <c r="G5">
        <v>37</v>
      </c>
      <c r="H5">
        <v>73</v>
      </c>
      <c r="I5">
        <v>324</v>
      </c>
      <c r="J5">
        <v>612</v>
      </c>
      <c r="K5">
        <v>936</v>
      </c>
      <c r="L5">
        <v>106</v>
      </c>
      <c r="M5">
        <f t="shared" si="2"/>
        <v>1.8450980400142569</v>
      </c>
      <c r="N5">
        <f t="shared" si="3"/>
        <v>1.5797835966168101</v>
      </c>
      <c r="O5">
        <f t="shared" si="4"/>
        <v>1.8692317197309762</v>
      </c>
      <c r="P5">
        <f t="shared" si="5"/>
        <v>2.5118833609788744</v>
      </c>
      <c r="Q5">
        <f t="shared" si="6"/>
        <v>2.7874604745184151</v>
      </c>
      <c r="R5">
        <f t="shared" si="7"/>
        <v>2.9717395908877782</v>
      </c>
      <c r="S5">
        <f t="shared" si="8"/>
        <v>2.0293837776852097</v>
      </c>
      <c r="T5" s="1">
        <v>6.1883408071748879E-2</v>
      </c>
      <c r="U5" s="1">
        <v>3.3183856502242155E-2</v>
      </c>
      <c r="V5" s="1">
        <v>6.5470852017937217E-2</v>
      </c>
      <c r="W5" s="1">
        <v>0.29058295964125558</v>
      </c>
      <c r="X5" s="1">
        <v>0.54887892376681613</v>
      </c>
      <c r="Y5" s="1">
        <f t="shared" si="9"/>
        <v>0.83946188340807171</v>
      </c>
      <c r="Z5" s="1">
        <f t="shared" si="10"/>
        <v>9.5067264573991034E-2</v>
      </c>
      <c r="AI5" s="3" t="s">
        <v>18</v>
      </c>
    </row>
    <row r="6" spans="1:35">
      <c r="A6" s="52">
        <v>621992000</v>
      </c>
      <c r="B6" s="52">
        <v>1708</v>
      </c>
      <c r="C6" s="52">
        <v>1</v>
      </c>
      <c r="D6" s="62">
        <v>131</v>
      </c>
      <c r="E6" s="53">
        <v>2.120573931</v>
      </c>
      <c r="F6">
        <v>8</v>
      </c>
      <c r="G6">
        <v>7</v>
      </c>
      <c r="H6">
        <v>19</v>
      </c>
      <c r="I6">
        <v>39</v>
      </c>
      <c r="J6">
        <v>62</v>
      </c>
      <c r="K6">
        <v>101</v>
      </c>
      <c r="L6">
        <v>15</v>
      </c>
      <c r="M6">
        <f t="shared" si="2"/>
        <v>0.95424250943932487</v>
      </c>
      <c r="N6">
        <f t="shared" si="3"/>
        <v>0.90308998699194354</v>
      </c>
      <c r="O6">
        <f t="shared" si="4"/>
        <v>1.3010299956639813</v>
      </c>
      <c r="P6">
        <f t="shared" si="5"/>
        <v>1.6020599913279623</v>
      </c>
      <c r="Q6">
        <f t="shared" si="6"/>
        <v>1.7993405494535817</v>
      </c>
      <c r="R6">
        <f t="shared" si="7"/>
        <v>2.0086001717619175</v>
      </c>
      <c r="S6">
        <f t="shared" si="8"/>
        <v>1.2041199826559248</v>
      </c>
      <c r="T6" s="1">
        <v>5.9259259259259262E-2</v>
      </c>
      <c r="U6" s="1">
        <v>5.185185185185185E-2</v>
      </c>
      <c r="V6" s="1">
        <v>0.14074074074074075</v>
      </c>
      <c r="W6" s="1">
        <v>0.28888888888888886</v>
      </c>
      <c r="X6" s="1">
        <v>0.45925925925925926</v>
      </c>
      <c r="Y6" s="1">
        <f t="shared" si="9"/>
        <v>0.74814814814814812</v>
      </c>
      <c r="Z6" s="1">
        <f t="shared" si="10"/>
        <v>0.1111111111111111</v>
      </c>
      <c r="AI6" s="3" t="s">
        <v>190</v>
      </c>
    </row>
    <row r="7" spans="1:35">
      <c r="A7" s="52">
        <v>648235000</v>
      </c>
      <c r="B7" s="52">
        <v>806</v>
      </c>
      <c r="C7" s="52">
        <v>1</v>
      </c>
      <c r="D7" s="62">
        <v>470</v>
      </c>
      <c r="E7" s="53">
        <v>2.6730209070000002</v>
      </c>
      <c r="F7">
        <v>64</v>
      </c>
      <c r="G7">
        <v>34</v>
      </c>
      <c r="H7">
        <v>52</v>
      </c>
      <c r="I7">
        <v>146</v>
      </c>
      <c r="J7">
        <v>166</v>
      </c>
      <c r="K7">
        <v>312</v>
      </c>
      <c r="L7">
        <v>98</v>
      </c>
      <c r="M7">
        <f t="shared" si="2"/>
        <v>1.8129133566428555</v>
      </c>
      <c r="N7">
        <f t="shared" si="3"/>
        <v>1.5440680443502757</v>
      </c>
      <c r="O7">
        <f t="shared" si="4"/>
        <v>1.7242758696007889</v>
      </c>
      <c r="P7">
        <f t="shared" si="5"/>
        <v>2.167317334748176</v>
      </c>
      <c r="Q7">
        <f t="shared" si="6"/>
        <v>2.2227164711475833</v>
      </c>
      <c r="R7">
        <f t="shared" si="7"/>
        <v>2.4955443375464483</v>
      </c>
      <c r="S7">
        <f t="shared" si="8"/>
        <v>1.9956351945975499</v>
      </c>
      <c r="T7" s="1">
        <v>0.13852813852813853</v>
      </c>
      <c r="U7" s="1">
        <v>7.3593073593073599E-2</v>
      </c>
      <c r="V7" s="1">
        <v>0.11255411255411256</v>
      </c>
      <c r="W7" s="1">
        <v>0.31601731601731603</v>
      </c>
      <c r="X7" s="1">
        <v>0.3593073593073593</v>
      </c>
      <c r="Y7" s="1">
        <f t="shared" si="9"/>
        <v>0.67532467532467533</v>
      </c>
      <c r="Z7" s="1">
        <f t="shared" si="10"/>
        <v>0.21212121212121213</v>
      </c>
      <c r="AI7" s="3" t="s">
        <v>191</v>
      </c>
    </row>
    <row r="8" spans="1:35">
      <c r="A8" s="52">
        <v>621990000</v>
      </c>
      <c r="B8" s="52">
        <v>736</v>
      </c>
      <c r="C8" s="52">
        <v>1</v>
      </c>
      <c r="D8" s="62">
        <v>219</v>
      </c>
      <c r="E8" s="53">
        <v>2.342422681</v>
      </c>
      <c r="F8">
        <v>23</v>
      </c>
      <c r="G8">
        <v>12</v>
      </c>
      <c r="H8">
        <v>22</v>
      </c>
      <c r="I8">
        <v>51</v>
      </c>
      <c r="J8">
        <v>112</v>
      </c>
      <c r="K8">
        <v>163</v>
      </c>
      <c r="L8">
        <v>35</v>
      </c>
      <c r="M8">
        <f t="shared" si="2"/>
        <v>1.3802112417116059</v>
      </c>
      <c r="N8">
        <f t="shared" si="3"/>
        <v>1.1139433523068367</v>
      </c>
      <c r="O8">
        <f t="shared" si="4"/>
        <v>1.3617278360175928</v>
      </c>
      <c r="P8">
        <f t="shared" si="5"/>
        <v>1.7160033436347992</v>
      </c>
      <c r="Q8">
        <f t="shared" si="6"/>
        <v>2.0530784434834195</v>
      </c>
      <c r="R8">
        <f t="shared" si="7"/>
        <v>2.214843848047698</v>
      </c>
      <c r="S8">
        <f t="shared" si="8"/>
        <v>1.5563025007672873</v>
      </c>
      <c r="T8" s="1">
        <v>0.10454545454545454</v>
      </c>
      <c r="U8" s="1">
        <v>5.4545454545454543E-2</v>
      </c>
      <c r="V8" s="1">
        <v>0.1</v>
      </c>
      <c r="W8" s="1">
        <v>0.23181818181818181</v>
      </c>
      <c r="X8" s="1">
        <v>0.50909090909090904</v>
      </c>
      <c r="Y8" s="1">
        <f t="shared" si="9"/>
        <v>0.74090909090909085</v>
      </c>
      <c r="Z8" s="1">
        <f t="shared" si="10"/>
        <v>0.15909090909090909</v>
      </c>
      <c r="AI8" s="2"/>
    </row>
    <row r="9" spans="1:35">
      <c r="A9" s="52">
        <v>623865000</v>
      </c>
      <c r="B9" s="52">
        <v>638</v>
      </c>
      <c r="C9" s="52">
        <v>1</v>
      </c>
      <c r="D9" s="62">
        <v>169</v>
      </c>
      <c r="E9" s="53">
        <v>2.2304489209999998</v>
      </c>
      <c r="F9">
        <v>5</v>
      </c>
      <c r="G9">
        <v>3</v>
      </c>
      <c r="H9">
        <v>9</v>
      </c>
      <c r="I9">
        <v>43</v>
      </c>
      <c r="J9">
        <v>109</v>
      </c>
      <c r="K9">
        <v>152</v>
      </c>
      <c r="L9">
        <v>8</v>
      </c>
      <c r="M9">
        <f t="shared" si="2"/>
        <v>0.77815125038364363</v>
      </c>
      <c r="N9">
        <f t="shared" si="3"/>
        <v>0.6020599913279624</v>
      </c>
      <c r="O9">
        <f t="shared" si="4"/>
        <v>1</v>
      </c>
      <c r="P9">
        <f t="shared" si="5"/>
        <v>1.6434526764861874</v>
      </c>
      <c r="Q9">
        <f t="shared" si="6"/>
        <v>2.0413926851582249</v>
      </c>
      <c r="R9">
        <f t="shared" si="7"/>
        <v>2.1846914308175989</v>
      </c>
      <c r="S9">
        <f t="shared" si="8"/>
        <v>0.95424250943932487</v>
      </c>
      <c r="T9" s="1">
        <v>2.9585798816568046E-2</v>
      </c>
      <c r="U9" s="1">
        <v>1.7751479289940829E-2</v>
      </c>
      <c r="V9" s="1">
        <v>5.3254437869822487E-2</v>
      </c>
      <c r="W9" s="1">
        <v>0.25443786982248523</v>
      </c>
      <c r="X9" s="1">
        <v>0.6449704142011834</v>
      </c>
      <c r="Y9" s="1">
        <f t="shared" si="9"/>
        <v>0.89940828402366857</v>
      </c>
      <c r="Z9" s="1">
        <f t="shared" si="10"/>
        <v>4.7337278106508875E-2</v>
      </c>
      <c r="AI9" s="3" t="s">
        <v>192</v>
      </c>
    </row>
    <row r="10" spans="1:35">
      <c r="A10" s="52">
        <v>664150000</v>
      </c>
      <c r="B10" s="52">
        <v>632</v>
      </c>
      <c r="C10" s="52">
        <v>1</v>
      </c>
      <c r="D10" s="62">
        <v>90</v>
      </c>
      <c r="E10" s="53">
        <v>1.959041392</v>
      </c>
      <c r="F10">
        <v>14</v>
      </c>
      <c r="G10">
        <v>1</v>
      </c>
      <c r="H10">
        <v>8</v>
      </c>
      <c r="I10">
        <v>24</v>
      </c>
      <c r="J10">
        <v>43</v>
      </c>
      <c r="K10">
        <v>67</v>
      </c>
      <c r="L10">
        <v>15</v>
      </c>
      <c r="M10">
        <f t="shared" si="2"/>
        <v>1.1760912590556813</v>
      </c>
      <c r="N10">
        <f t="shared" si="3"/>
        <v>0.3010299956639812</v>
      </c>
      <c r="O10">
        <f t="shared" si="4"/>
        <v>0.95424250943932487</v>
      </c>
      <c r="P10">
        <f t="shared" si="5"/>
        <v>1.3979400086720377</v>
      </c>
      <c r="Q10">
        <f t="shared" si="6"/>
        <v>1.6434526764861874</v>
      </c>
      <c r="R10">
        <f t="shared" si="7"/>
        <v>1.8325089127062364</v>
      </c>
      <c r="S10">
        <f t="shared" si="8"/>
        <v>1.2041199826559248</v>
      </c>
      <c r="T10" s="1">
        <v>0.15555555555555556</v>
      </c>
      <c r="U10" s="1">
        <v>1.1111111111111112E-2</v>
      </c>
      <c r="V10" s="1">
        <v>8.8888888888888892E-2</v>
      </c>
      <c r="W10" s="1">
        <v>0.26666666666666666</v>
      </c>
      <c r="X10" s="1">
        <v>0.4777777777777778</v>
      </c>
      <c r="Y10" s="1">
        <f t="shared" si="9"/>
        <v>0.74444444444444446</v>
      </c>
      <c r="Z10" s="1">
        <f t="shared" si="10"/>
        <v>0.16666666666666666</v>
      </c>
      <c r="AI10" s="3" t="s">
        <v>193</v>
      </c>
    </row>
    <row r="11" spans="1:35">
      <c r="A11" s="52">
        <v>621095000</v>
      </c>
      <c r="B11" s="52">
        <v>554</v>
      </c>
      <c r="C11" s="52">
        <v>1</v>
      </c>
      <c r="D11" s="62">
        <v>47</v>
      </c>
      <c r="E11" s="53">
        <v>1.6812412370000001</v>
      </c>
      <c r="F11">
        <v>8</v>
      </c>
      <c r="G11">
        <v>3</v>
      </c>
      <c r="H11">
        <v>5</v>
      </c>
      <c r="I11">
        <v>7</v>
      </c>
      <c r="J11">
        <v>24</v>
      </c>
      <c r="K11">
        <v>31</v>
      </c>
      <c r="L11">
        <v>11</v>
      </c>
      <c r="M11">
        <f t="shared" si="2"/>
        <v>0.95424250943932487</v>
      </c>
      <c r="N11">
        <f t="shared" si="3"/>
        <v>0.6020599913279624</v>
      </c>
      <c r="O11">
        <f t="shared" si="4"/>
        <v>0.77815125038364363</v>
      </c>
      <c r="P11">
        <f t="shared" si="5"/>
        <v>0.90308998699194354</v>
      </c>
      <c r="Q11">
        <f t="shared" si="6"/>
        <v>1.3979400086720377</v>
      </c>
      <c r="R11">
        <f t="shared" si="7"/>
        <v>1.505149978319906</v>
      </c>
      <c r="S11">
        <f t="shared" si="8"/>
        <v>1.0791812460476249</v>
      </c>
      <c r="T11" s="1">
        <v>0.1702127659574468</v>
      </c>
      <c r="U11" s="1">
        <v>6.3829787234042548E-2</v>
      </c>
      <c r="V11" s="1">
        <v>0.10638297872340426</v>
      </c>
      <c r="W11" s="1">
        <v>0.14893617021276595</v>
      </c>
      <c r="X11" s="1">
        <v>0.51063829787234039</v>
      </c>
      <c r="Y11" s="1">
        <f t="shared" si="9"/>
        <v>0.65957446808510634</v>
      </c>
      <c r="Z11" s="1">
        <f t="shared" si="10"/>
        <v>0.23404255319148937</v>
      </c>
      <c r="AI11" s="3" t="s">
        <v>194</v>
      </c>
    </row>
    <row r="12" spans="1:35">
      <c r="A12" s="52">
        <v>602072000</v>
      </c>
      <c r="B12" s="52">
        <v>493</v>
      </c>
      <c r="C12" s="52">
        <v>1</v>
      </c>
      <c r="D12" s="62">
        <v>6</v>
      </c>
      <c r="E12" s="53">
        <v>0.84509803999999999</v>
      </c>
      <c r="F12">
        <v>0</v>
      </c>
      <c r="G12">
        <v>2</v>
      </c>
      <c r="H12">
        <v>1</v>
      </c>
      <c r="I12">
        <v>2</v>
      </c>
      <c r="J12">
        <v>1</v>
      </c>
      <c r="K12">
        <v>3</v>
      </c>
      <c r="L12">
        <v>2</v>
      </c>
      <c r="M12">
        <f t="shared" si="2"/>
        <v>0</v>
      </c>
      <c r="N12">
        <f t="shared" si="3"/>
        <v>0.47712125471966244</v>
      </c>
      <c r="O12">
        <f t="shared" si="4"/>
        <v>0.3010299956639812</v>
      </c>
      <c r="P12">
        <f t="shared" si="5"/>
        <v>0.47712125471966244</v>
      </c>
      <c r="Q12">
        <f t="shared" si="6"/>
        <v>0.3010299956639812</v>
      </c>
      <c r="R12">
        <f t="shared" si="7"/>
        <v>0.6020599913279624</v>
      </c>
      <c r="S12">
        <f t="shared" si="8"/>
        <v>0.47712125471966244</v>
      </c>
      <c r="T12" s="1">
        <v>0</v>
      </c>
      <c r="U12" s="1">
        <v>0.33333333333333331</v>
      </c>
      <c r="V12" s="1">
        <v>0.16666666666666666</v>
      </c>
      <c r="W12" s="1">
        <v>0.33333333333333331</v>
      </c>
      <c r="X12" s="1">
        <v>0.16666666666666666</v>
      </c>
      <c r="Y12" s="1">
        <f t="shared" si="9"/>
        <v>0.5</v>
      </c>
      <c r="Z12" s="1">
        <f t="shared" si="10"/>
        <v>0.33333333333333331</v>
      </c>
    </row>
    <row r="13" spans="1:35">
      <c r="A13" s="52">
        <v>621260000</v>
      </c>
      <c r="B13" s="52">
        <v>391</v>
      </c>
      <c r="C13" s="52">
        <v>1</v>
      </c>
      <c r="D13" s="62">
        <v>3</v>
      </c>
      <c r="E13" s="53">
        <v>0.60205999099999996</v>
      </c>
      <c r="F13">
        <v>2</v>
      </c>
      <c r="G13">
        <v>0</v>
      </c>
      <c r="H13">
        <v>0</v>
      </c>
      <c r="I13">
        <v>1</v>
      </c>
      <c r="J13">
        <v>0</v>
      </c>
      <c r="K13">
        <v>1</v>
      </c>
      <c r="L13">
        <v>2</v>
      </c>
      <c r="M13">
        <f t="shared" si="2"/>
        <v>0.47712125471966244</v>
      </c>
      <c r="N13">
        <f t="shared" si="3"/>
        <v>0</v>
      </c>
      <c r="O13">
        <f t="shared" si="4"/>
        <v>0</v>
      </c>
      <c r="P13">
        <f t="shared" si="5"/>
        <v>0.3010299956639812</v>
      </c>
      <c r="Q13">
        <f t="shared" si="6"/>
        <v>0</v>
      </c>
      <c r="R13">
        <f t="shared" si="7"/>
        <v>0.3010299956639812</v>
      </c>
      <c r="S13">
        <f t="shared" si="8"/>
        <v>0.47712125471966244</v>
      </c>
      <c r="T13" s="1">
        <v>0.66666666666666663</v>
      </c>
      <c r="U13" s="1">
        <v>0</v>
      </c>
      <c r="V13" s="1">
        <v>0</v>
      </c>
      <c r="W13" s="1">
        <v>0.33333333333333331</v>
      </c>
      <c r="X13" s="1">
        <v>0</v>
      </c>
      <c r="Y13" s="1">
        <f t="shared" si="9"/>
        <v>0.33333333333333331</v>
      </c>
      <c r="Z13" s="1">
        <f t="shared" si="10"/>
        <v>0.66666666666666663</v>
      </c>
    </row>
    <row r="14" spans="1:35">
      <c r="A14" s="52">
        <v>651692000</v>
      </c>
      <c r="B14" s="52">
        <v>355</v>
      </c>
      <c r="C14" s="52">
        <v>1</v>
      </c>
      <c r="D14" s="62">
        <v>1089</v>
      </c>
      <c r="E14" s="53">
        <v>3.0374264979999999</v>
      </c>
      <c r="F14">
        <v>37</v>
      </c>
      <c r="G14">
        <v>17</v>
      </c>
      <c r="H14">
        <v>60</v>
      </c>
      <c r="I14">
        <v>280</v>
      </c>
      <c r="J14">
        <v>699</v>
      </c>
      <c r="K14">
        <v>979</v>
      </c>
      <c r="L14">
        <v>54</v>
      </c>
      <c r="M14">
        <f t="shared" si="2"/>
        <v>1.5797835966168101</v>
      </c>
      <c r="N14">
        <f t="shared" si="3"/>
        <v>1.255272505103306</v>
      </c>
      <c r="O14">
        <f t="shared" si="4"/>
        <v>1.7853298350107671</v>
      </c>
      <c r="P14">
        <f t="shared" si="5"/>
        <v>2.4487063199050798</v>
      </c>
      <c r="Q14">
        <f t="shared" si="6"/>
        <v>2.8450980400142569</v>
      </c>
      <c r="R14">
        <f t="shared" si="7"/>
        <v>2.9912260756924947</v>
      </c>
      <c r="S14">
        <f t="shared" si="8"/>
        <v>1.7403626894942439</v>
      </c>
      <c r="T14" s="1">
        <v>3.385178408051235E-2</v>
      </c>
      <c r="U14" s="1">
        <v>1.555352241537054E-2</v>
      </c>
      <c r="V14" s="1">
        <v>5.4894784995425432E-2</v>
      </c>
      <c r="W14" s="1">
        <v>0.25617566331198538</v>
      </c>
      <c r="X14" s="1">
        <v>0.63952424519670636</v>
      </c>
      <c r="Y14" s="1">
        <f t="shared" si="9"/>
        <v>0.89569990850869174</v>
      </c>
      <c r="Z14" s="1">
        <f t="shared" si="10"/>
        <v>4.9405306495882886E-2</v>
      </c>
    </row>
    <row r="15" spans="1:35">
      <c r="A15" s="52">
        <v>661959000</v>
      </c>
      <c r="B15" s="52">
        <v>331</v>
      </c>
      <c r="C15" s="52">
        <v>1</v>
      </c>
      <c r="D15" s="62">
        <v>53</v>
      </c>
      <c r="E15" s="53">
        <v>1.7323937599999999</v>
      </c>
      <c r="F15">
        <v>14</v>
      </c>
      <c r="G15">
        <v>4</v>
      </c>
      <c r="H15">
        <v>13</v>
      </c>
      <c r="I15">
        <v>7</v>
      </c>
      <c r="J15">
        <v>15</v>
      </c>
      <c r="K15">
        <v>22</v>
      </c>
      <c r="L15">
        <v>18</v>
      </c>
      <c r="M15">
        <f t="shared" si="2"/>
        <v>1.1760912590556813</v>
      </c>
      <c r="N15">
        <f t="shared" si="3"/>
        <v>0.69897000433601886</v>
      </c>
      <c r="O15">
        <f t="shared" si="4"/>
        <v>1.146128035678238</v>
      </c>
      <c r="P15">
        <f t="shared" si="5"/>
        <v>0.90308998699194354</v>
      </c>
      <c r="Q15">
        <f t="shared" si="6"/>
        <v>1.2041199826559248</v>
      </c>
      <c r="R15">
        <f t="shared" si="7"/>
        <v>1.3617278360175928</v>
      </c>
      <c r="S15">
        <f t="shared" si="8"/>
        <v>1.2787536009528289</v>
      </c>
      <c r="T15" s="1">
        <v>0.26415094339622641</v>
      </c>
      <c r="U15" s="1">
        <v>7.5471698113207544E-2</v>
      </c>
      <c r="V15" s="1">
        <v>0.24528301886792453</v>
      </c>
      <c r="W15" s="1">
        <v>0.13207547169811321</v>
      </c>
      <c r="X15" s="1">
        <v>0.28301886792452829</v>
      </c>
      <c r="Y15" s="1">
        <f t="shared" si="9"/>
        <v>0.41509433962264153</v>
      </c>
      <c r="Z15" s="1">
        <f t="shared" si="10"/>
        <v>0.33962264150943394</v>
      </c>
    </row>
    <row r="16" spans="1:35">
      <c r="A16" s="52">
        <v>621902000</v>
      </c>
      <c r="B16" s="52">
        <v>315</v>
      </c>
      <c r="C16" s="52">
        <v>1</v>
      </c>
      <c r="D16" s="62">
        <v>28</v>
      </c>
      <c r="E16" s="53">
        <v>1.4623979979999999</v>
      </c>
      <c r="F16">
        <v>4</v>
      </c>
      <c r="G16">
        <v>1</v>
      </c>
      <c r="H16">
        <v>2</v>
      </c>
      <c r="I16">
        <v>5</v>
      </c>
      <c r="J16">
        <v>16</v>
      </c>
      <c r="K16">
        <v>21</v>
      </c>
      <c r="L16">
        <v>5</v>
      </c>
      <c r="M16">
        <f t="shared" si="2"/>
        <v>0.69897000433601886</v>
      </c>
      <c r="N16">
        <f t="shared" si="3"/>
        <v>0.3010299956639812</v>
      </c>
      <c r="O16">
        <f t="shared" si="4"/>
        <v>0.47712125471966244</v>
      </c>
      <c r="P16">
        <f t="shared" si="5"/>
        <v>0.77815125038364363</v>
      </c>
      <c r="Q16">
        <f t="shared" si="6"/>
        <v>1.2304489213782739</v>
      </c>
      <c r="R16">
        <f t="shared" si="7"/>
        <v>1.3424226808222062</v>
      </c>
      <c r="S16">
        <f t="shared" si="8"/>
        <v>0.77815125038364363</v>
      </c>
      <c r="T16" s="1">
        <v>0.14285714285714285</v>
      </c>
      <c r="U16" s="1">
        <v>3.5714285714285712E-2</v>
      </c>
      <c r="V16" s="1">
        <v>7.1428571428571425E-2</v>
      </c>
      <c r="W16" s="1">
        <v>0.17857142857142858</v>
      </c>
      <c r="X16" s="1">
        <v>0.5714285714285714</v>
      </c>
      <c r="Y16" s="1">
        <f t="shared" si="9"/>
        <v>0.75</v>
      </c>
      <c r="Z16" s="1">
        <f t="shared" si="10"/>
        <v>0.17857142857142855</v>
      </c>
    </row>
    <row r="17" spans="1:26">
      <c r="A17" s="52">
        <v>624838000</v>
      </c>
      <c r="B17" s="52">
        <v>292</v>
      </c>
      <c r="C17" s="52">
        <v>1</v>
      </c>
      <c r="D17" s="62">
        <v>409</v>
      </c>
      <c r="E17" s="53">
        <v>2.6127838570000002</v>
      </c>
      <c r="F17">
        <v>47</v>
      </c>
      <c r="G17">
        <v>14</v>
      </c>
      <c r="H17">
        <v>33</v>
      </c>
      <c r="I17">
        <v>106</v>
      </c>
      <c r="J17">
        <v>196</v>
      </c>
      <c r="K17">
        <v>302</v>
      </c>
      <c r="L17">
        <v>61</v>
      </c>
      <c r="M17">
        <f t="shared" si="2"/>
        <v>1.6812412373755872</v>
      </c>
      <c r="N17">
        <f t="shared" si="3"/>
        <v>1.1760912590556813</v>
      </c>
      <c r="O17">
        <f t="shared" si="4"/>
        <v>1.5314789170422551</v>
      </c>
      <c r="P17">
        <f t="shared" si="5"/>
        <v>2.0293837776852097</v>
      </c>
      <c r="Q17">
        <f t="shared" si="6"/>
        <v>2.2944662261615929</v>
      </c>
      <c r="R17">
        <f t="shared" si="7"/>
        <v>2.4814426285023048</v>
      </c>
      <c r="S17">
        <f t="shared" si="8"/>
        <v>1.7923916894982539</v>
      </c>
      <c r="T17" s="1">
        <v>0.11868686868686869</v>
      </c>
      <c r="U17" s="1">
        <v>3.5353535353535352E-2</v>
      </c>
      <c r="V17" s="1">
        <v>8.3333333333333329E-2</v>
      </c>
      <c r="W17" s="1">
        <v>0.26767676767676768</v>
      </c>
      <c r="X17" s="1">
        <v>0.49494949494949497</v>
      </c>
      <c r="Y17" s="1">
        <f t="shared" si="9"/>
        <v>0.76262626262626265</v>
      </c>
      <c r="Z17" s="1">
        <f t="shared" si="10"/>
        <v>0.15404040404040403</v>
      </c>
    </row>
    <row r="18" spans="1:26">
      <c r="A18" s="52">
        <v>648077000</v>
      </c>
      <c r="B18" s="52">
        <v>287</v>
      </c>
      <c r="C18" s="52">
        <v>1</v>
      </c>
      <c r="D18" s="62">
        <v>84</v>
      </c>
      <c r="E18" s="53">
        <v>1.9294189260000001</v>
      </c>
      <c r="F18">
        <v>19</v>
      </c>
      <c r="G18">
        <v>9</v>
      </c>
      <c r="H18">
        <v>2</v>
      </c>
      <c r="I18">
        <v>25</v>
      </c>
      <c r="J18">
        <v>31</v>
      </c>
      <c r="K18">
        <v>56</v>
      </c>
      <c r="L18">
        <v>28</v>
      </c>
      <c r="M18">
        <f t="shared" si="2"/>
        <v>1.3010299956639813</v>
      </c>
      <c r="N18">
        <f t="shared" si="3"/>
        <v>1</v>
      </c>
      <c r="O18">
        <f t="shared" si="4"/>
        <v>0.47712125471966244</v>
      </c>
      <c r="P18">
        <f t="shared" si="5"/>
        <v>1.414973347970818</v>
      </c>
      <c r="Q18">
        <f t="shared" si="6"/>
        <v>1.505149978319906</v>
      </c>
      <c r="R18">
        <f t="shared" si="7"/>
        <v>1.7558748556724915</v>
      </c>
      <c r="S18">
        <f t="shared" si="8"/>
        <v>1.4623979978989561</v>
      </c>
      <c r="T18" s="1">
        <v>0.22093023255813954</v>
      </c>
      <c r="U18" s="1">
        <v>0.10465116279069768</v>
      </c>
      <c r="V18" s="1">
        <v>2.3255813953488372E-2</v>
      </c>
      <c r="W18" s="1">
        <v>0.29069767441860467</v>
      </c>
      <c r="X18" s="1">
        <v>0.36046511627906974</v>
      </c>
      <c r="Y18" s="1">
        <f t="shared" si="9"/>
        <v>0.65116279069767447</v>
      </c>
      <c r="Z18" s="1">
        <f t="shared" si="10"/>
        <v>0.32558139534883723</v>
      </c>
    </row>
    <row r="19" spans="1:26">
      <c r="A19" s="52">
        <v>661961000</v>
      </c>
      <c r="B19" s="52">
        <v>266</v>
      </c>
      <c r="C19" s="52">
        <v>1</v>
      </c>
      <c r="D19" s="62">
        <v>25</v>
      </c>
      <c r="E19" s="53">
        <v>1.414973348</v>
      </c>
      <c r="F19">
        <v>12</v>
      </c>
      <c r="G19">
        <v>4</v>
      </c>
      <c r="H19">
        <v>0</v>
      </c>
      <c r="I19">
        <v>7</v>
      </c>
      <c r="J19">
        <v>2</v>
      </c>
      <c r="K19">
        <v>9</v>
      </c>
      <c r="L19">
        <v>16</v>
      </c>
      <c r="M19">
        <f t="shared" si="2"/>
        <v>1.1139433523068367</v>
      </c>
      <c r="N19">
        <f t="shared" si="3"/>
        <v>0.69897000433601886</v>
      </c>
      <c r="O19">
        <f t="shared" si="4"/>
        <v>0</v>
      </c>
      <c r="P19">
        <f t="shared" si="5"/>
        <v>0.90308998699194354</v>
      </c>
      <c r="Q19">
        <f t="shared" si="6"/>
        <v>0.47712125471966244</v>
      </c>
      <c r="R19">
        <f t="shared" si="7"/>
        <v>1</v>
      </c>
      <c r="S19">
        <f t="shared" si="8"/>
        <v>1.2304489213782739</v>
      </c>
      <c r="T19" s="1">
        <v>0.48</v>
      </c>
      <c r="U19" s="1">
        <v>0.16</v>
      </c>
      <c r="V19" s="1">
        <v>0</v>
      </c>
      <c r="W19" s="1">
        <v>0.28000000000000003</v>
      </c>
      <c r="X19" s="1">
        <v>0.08</v>
      </c>
      <c r="Y19" s="1">
        <f t="shared" si="9"/>
        <v>0.36000000000000004</v>
      </c>
      <c r="Z19" s="1">
        <f t="shared" si="10"/>
        <v>0.64</v>
      </c>
    </row>
    <row r="20" spans="1:26">
      <c r="A20" s="52">
        <v>679666000</v>
      </c>
      <c r="B20" s="52">
        <v>253</v>
      </c>
      <c r="C20" s="52">
        <v>1</v>
      </c>
      <c r="D20" s="62">
        <v>10</v>
      </c>
      <c r="E20" s="53">
        <v>1.0413926849999999</v>
      </c>
      <c r="F20">
        <v>3</v>
      </c>
      <c r="G20">
        <v>0</v>
      </c>
      <c r="H20">
        <v>1</v>
      </c>
      <c r="I20">
        <v>4</v>
      </c>
      <c r="J20">
        <v>2</v>
      </c>
      <c r="K20">
        <v>6</v>
      </c>
      <c r="L20">
        <v>3</v>
      </c>
      <c r="M20">
        <f t="shared" si="2"/>
        <v>0.6020599913279624</v>
      </c>
      <c r="N20">
        <f t="shared" si="3"/>
        <v>0</v>
      </c>
      <c r="O20">
        <f t="shared" si="4"/>
        <v>0.3010299956639812</v>
      </c>
      <c r="P20">
        <f t="shared" si="5"/>
        <v>0.69897000433601886</v>
      </c>
      <c r="Q20">
        <f t="shared" si="6"/>
        <v>0.47712125471966244</v>
      </c>
      <c r="R20">
        <f t="shared" si="7"/>
        <v>0.84509804001425681</v>
      </c>
      <c r="S20">
        <f t="shared" si="8"/>
        <v>0.6020599913279624</v>
      </c>
      <c r="T20" s="1">
        <v>0.3</v>
      </c>
      <c r="U20" s="1">
        <v>0</v>
      </c>
      <c r="V20" s="1">
        <v>0.1</v>
      </c>
      <c r="W20" s="1">
        <v>0.4</v>
      </c>
      <c r="X20" s="1">
        <v>0.2</v>
      </c>
      <c r="Y20" s="1">
        <f t="shared" si="9"/>
        <v>0.60000000000000009</v>
      </c>
      <c r="Z20" s="1">
        <f t="shared" si="10"/>
        <v>0.3</v>
      </c>
    </row>
    <row r="21" spans="1:26">
      <c r="A21" s="52">
        <v>664156000</v>
      </c>
      <c r="B21" s="52">
        <v>239</v>
      </c>
      <c r="C21" s="52">
        <v>1</v>
      </c>
      <c r="D21" s="62">
        <v>160</v>
      </c>
      <c r="E21" s="53">
        <v>2.2068258759999999</v>
      </c>
      <c r="F21">
        <v>54</v>
      </c>
      <c r="G21">
        <v>21</v>
      </c>
      <c r="H21">
        <v>14</v>
      </c>
      <c r="I21">
        <v>38</v>
      </c>
      <c r="J21">
        <v>30</v>
      </c>
      <c r="K21">
        <v>68</v>
      </c>
      <c r="L21">
        <v>75</v>
      </c>
      <c r="M21">
        <f t="shared" si="2"/>
        <v>1.7403626894942439</v>
      </c>
      <c r="N21">
        <f t="shared" si="3"/>
        <v>1.3424226808222062</v>
      </c>
      <c r="O21">
        <f t="shared" si="4"/>
        <v>1.1760912590556813</v>
      </c>
      <c r="P21">
        <f t="shared" si="5"/>
        <v>1.5910646070264991</v>
      </c>
      <c r="Q21">
        <f t="shared" si="6"/>
        <v>1.4913616938342726</v>
      </c>
      <c r="R21">
        <f t="shared" si="7"/>
        <v>1.8388490907372552</v>
      </c>
      <c r="S21">
        <f t="shared" si="8"/>
        <v>1.8808135922807914</v>
      </c>
      <c r="T21" s="1">
        <v>0.34394904458598724</v>
      </c>
      <c r="U21" s="1">
        <v>0.13375796178343949</v>
      </c>
      <c r="V21" s="1">
        <v>8.9171974522292988E-2</v>
      </c>
      <c r="W21" s="1">
        <v>0.24203821656050956</v>
      </c>
      <c r="X21" s="1">
        <v>0.19108280254777071</v>
      </c>
      <c r="Y21" s="1">
        <f t="shared" si="9"/>
        <v>0.43312101910828027</v>
      </c>
      <c r="Z21" s="1">
        <f t="shared" si="10"/>
        <v>0.47770700636942676</v>
      </c>
    </row>
    <row r="22" spans="1:26">
      <c r="A22" s="52">
        <v>659573000</v>
      </c>
      <c r="B22" s="52">
        <v>238</v>
      </c>
      <c r="C22" s="52">
        <v>1</v>
      </c>
      <c r="D22" s="62">
        <v>374</v>
      </c>
      <c r="E22" s="53">
        <v>2.5740312680000001</v>
      </c>
      <c r="F22">
        <v>38</v>
      </c>
      <c r="G22">
        <v>27</v>
      </c>
      <c r="H22">
        <v>42</v>
      </c>
      <c r="I22">
        <v>103</v>
      </c>
      <c r="J22">
        <v>165</v>
      </c>
      <c r="K22">
        <v>268</v>
      </c>
      <c r="L22">
        <v>65</v>
      </c>
      <c r="M22">
        <f t="shared" si="2"/>
        <v>1.5910646070264991</v>
      </c>
      <c r="N22">
        <f t="shared" si="3"/>
        <v>1.4471580313422192</v>
      </c>
      <c r="O22">
        <f t="shared" si="4"/>
        <v>1.6334684555795864</v>
      </c>
      <c r="P22">
        <f t="shared" si="5"/>
        <v>2.0170333392987803</v>
      </c>
      <c r="Q22">
        <f t="shared" si="6"/>
        <v>2.220108088040055</v>
      </c>
      <c r="R22">
        <f t="shared" si="7"/>
        <v>2.4297522800024081</v>
      </c>
      <c r="S22">
        <f t="shared" si="8"/>
        <v>1.8195439355418688</v>
      </c>
      <c r="T22" s="1">
        <v>0.10133333333333333</v>
      </c>
      <c r="U22" s="1">
        <v>7.1999999999999995E-2</v>
      </c>
      <c r="V22" s="1">
        <v>0.112</v>
      </c>
      <c r="W22" s="1">
        <v>0.27466666666666667</v>
      </c>
      <c r="X22" s="1">
        <v>0.44</v>
      </c>
      <c r="Y22" s="1">
        <f t="shared" si="9"/>
        <v>0.71466666666666667</v>
      </c>
      <c r="Z22" s="1">
        <f t="shared" si="10"/>
        <v>0.17333333333333334</v>
      </c>
    </row>
    <row r="23" spans="1:26">
      <c r="A23" s="52">
        <v>632635000</v>
      </c>
      <c r="B23" s="52">
        <v>230</v>
      </c>
      <c r="C23" s="52">
        <v>1</v>
      </c>
      <c r="D23" s="62">
        <v>86</v>
      </c>
      <c r="E23" s="53">
        <v>1.9395192530000001</v>
      </c>
      <c r="F23">
        <v>17</v>
      </c>
      <c r="G23">
        <v>10</v>
      </c>
      <c r="H23">
        <v>7</v>
      </c>
      <c r="I23">
        <v>23</v>
      </c>
      <c r="J23">
        <v>23</v>
      </c>
      <c r="K23">
        <v>46</v>
      </c>
      <c r="L23">
        <v>27</v>
      </c>
      <c r="M23">
        <f t="shared" si="2"/>
        <v>1.255272505103306</v>
      </c>
      <c r="N23">
        <f t="shared" si="3"/>
        <v>1.0413926851582251</v>
      </c>
      <c r="O23">
        <f t="shared" si="4"/>
        <v>0.90308998699194354</v>
      </c>
      <c r="P23">
        <f t="shared" si="5"/>
        <v>1.3802112417116059</v>
      </c>
      <c r="Q23">
        <f t="shared" si="6"/>
        <v>1.3802112417116059</v>
      </c>
      <c r="R23">
        <f t="shared" si="7"/>
        <v>1.6720978579357175</v>
      </c>
      <c r="S23">
        <f t="shared" si="8"/>
        <v>1.4471580313422192</v>
      </c>
      <c r="T23" s="1">
        <v>0.21249999999999999</v>
      </c>
      <c r="U23" s="1">
        <v>0.125</v>
      </c>
      <c r="V23" s="1">
        <v>8.7499999999999994E-2</v>
      </c>
      <c r="W23" s="1">
        <v>0.28749999999999998</v>
      </c>
      <c r="X23" s="1">
        <v>0.28749999999999998</v>
      </c>
      <c r="Y23" s="1">
        <f t="shared" si="9"/>
        <v>0.57499999999999996</v>
      </c>
      <c r="Z23" s="1">
        <f t="shared" si="10"/>
        <v>0.33750000000000002</v>
      </c>
    </row>
    <row r="24" spans="1:26">
      <c r="A24" s="52">
        <v>604341000</v>
      </c>
      <c r="B24" s="52">
        <v>217</v>
      </c>
      <c r="C24" s="52">
        <v>1</v>
      </c>
      <c r="D24" s="62">
        <v>252</v>
      </c>
      <c r="E24" s="53">
        <v>2.403120521</v>
      </c>
      <c r="F24">
        <v>4</v>
      </c>
      <c r="G24">
        <v>6</v>
      </c>
      <c r="H24">
        <v>12</v>
      </c>
      <c r="I24">
        <v>68</v>
      </c>
      <c r="J24">
        <v>163</v>
      </c>
      <c r="K24">
        <v>231</v>
      </c>
      <c r="L24">
        <v>10</v>
      </c>
      <c r="M24">
        <f t="shared" si="2"/>
        <v>0.69897000433601886</v>
      </c>
      <c r="N24">
        <f t="shared" si="3"/>
        <v>0.84509804001425681</v>
      </c>
      <c r="O24">
        <f t="shared" si="4"/>
        <v>1.1139433523068367</v>
      </c>
      <c r="P24">
        <f t="shared" si="5"/>
        <v>1.8388490907372552</v>
      </c>
      <c r="Q24">
        <f t="shared" si="6"/>
        <v>2.214843848047698</v>
      </c>
      <c r="R24">
        <f t="shared" si="7"/>
        <v>2.3654879848908998</v>
      </c>
      <c r="S24">
        <f t="shared" si="8"/>
        <v>1.0413926851582251</v>
      </c>
      <c r="T24" s="1">
        <v>1.5810276679841896E-2</v>
      </c>
      <c r="U24" s="1">
        <v>2.3715415019762844E-2</v>
      </c>
      <c r="V24" s="1">
        <v>4.7430830039525688E-2</v>
      </c>
      <c r="W24" s="1">
        <v>0.26877470355731226</v>
      </c>
      <c r="X24" s="1">
        <v>0.64426877470355737</v>
      </c>
      <c r="Y24" s="1">
        <f t="shared" si="9"/>
        <v>0.91304347826086962</v>
      </c>
      <c r="Z24" s="1">
        <f t="shared" si="10"/>
        <v>3.9525691699604737E-2</v>
      </c>
    </row>
    <row r="25" spans="1:26">
      <c r="A25" s="52">
        <v>660772000</v>
      </c>
      <c r="B25" s="52">
        <v>206</v>
      </c>
      <c r="C25" s="52">
        <v>1</v>
      </c>
      <c r="D25" s="62">
        <v>10</v>
      </c>
      <c r="E25" s="53">
        <v>1.0413926849999999</v>
      </c>
      <c r="F25">
        <v>0</v>
      </c>
      <c r="G25">
        <v>1</v>
      </c>
      <c r="H25">
        <v>1</v>
      </c>
      <c r="I25">
        <v>2</v>
      </c>
      <c r="J25">
        <v>6</v>
      </c>
      <c r="K25">
        <v>8</v>
      </c>
      <c r="L25">
        <v>1</v>
      </c>
      <c r="M25">
        <f t="shared" si="2"/>
        <v>0</v>
      </c>
      <c r="N25">
        <f t="shared" si="3"/>
        <v>0.3010299956639812</v>
      </c>
      <c r="O25">
        <f t="shared" si="4"/>
        <v>0.3010299956639812</v>
      </c>
      <c r="P25">
        <f t="shared" si="5"/>
        <v>0.47712125471966244</v>
      </c>
      <c r="Q25">
        <f t="shared" si="6"/>
        <v>0.84509804001425681</v>
      </c>
      <c r="R25">
        <f t="shared" si="7"/>
        <v>0.95424250943932487</v>
      </c>
      <c r="S25">
        <f t="shared" si="8"/>
        <v>0.3010299956639812</v>
      </c>
      <c r="T25" s="1">
        <v>0</v>
      </c>
      <c r="U25" s="1">
        <v>0.1</v>
      </c>
      <c r="V25" s="1">
        <v>0.1</v>
      </c>
      <c r="W25" s="1">
        <v>0.2</v>
      </c>
      <c r="X25" s="1">
        <v>0.6</v>
      </c>
      <c r="Y25" s="1">
        <f t="shared" si="9"/>
        <v>0.8</v>
      </c>
      <c r="Z25" s="1">
        <f t="shared" si="10"/>
        <v>0.1</v>
      </c>
    </row>
    <row r="26" spans="1:26">
      <c r="A26" s="52">
        <v>610649000</v>
      </c>
      <c r="B26" s="52">
        <v>197</v>
      </c>
      <c r="C26" s="52">
        <v>1</v>
      </c>
      <c r="D26" s="62">
        <v>624</v>
      </c>
      <c r="E26" s="53">
        <v>2.795880017</v>
      </c>
      <c r="F26">
        <v>74</v>
      </c>
      <c r="G26">
        <v>57</v>
      </c>
      <c r="H26">
        <v>98</v>
      </c>
      <c r="I26">
        <v>166</v>
      </c>
      <c r="J26">
        <v>232</v>
      </c>
      <c r="K26">
        <v>398</v>
      </c>
      <c r="L26">
        <v>131</v>
      </c>
      <c r="M26">
        <f t="shared" si="2"/>
        <v>1.8750612633917001</v>
      </c>
      <c r="N26">
        <f t="shared" si="3"/>
        <v>1.7634279935629373</v>
      </c>
      <c r="O26">
        <f t="shared" si="4"/>
        <v>1.9956351945975499</v>
      </c>
      <c r="P26">
        <f t="shared" si="5"/>
        <v>2.2227164711475833</v>
      </c>
      <c r="Q26">
        <f t="shared" si="6"/>
        <v>2.3673559210260189</v>
      </c>
      <c r="R26">
        <f t="shared" si="7"/>
        <v>2.6009728956867484</v>
      </c>
      <c r="S26">
        <f t="shared" si="8"/>
        <v>2.12057393120585</v>
      </c>
      <c r="T26" s="1">
        <v>0.11802232854864433</v>
      </c>
      <c r="U26" s="1">
        <v>9.0909090909090912E-2</v>
      </c>
      <c r="V26" s="1">
        <v>0.15629984051036683</v>
      </c>
      <c r="W26" s="1">
        <v>0.26475279106858052</v>
      </c>
      <c r="X26" s="1">
        <v>0.37001594896331741</v>
      </c>
      <c r="Y26" s="1">
        <f t="shared" si="9"/>
        <v>0.63476874003189798</v>
      </c>
      <c r="Z26" s="1">
        <f t="shared" si="10"/>
        <v>0.20893141945773525</v>
      </c>
    </row>
    <row r="27" spans="1:26">
      <c r="A27" s="52">
        <v>684253000</v>
      </c>
      <c r="B27" s="52">
        <v>189</v>
      </c>
      <c r="C27" s="52">
        <v>1</v>
      </c>
      <c r="D27" s="62">
        <v>8</v>
      </c>
      <c r="E27" s="53">
        <v>0.95424250899999996</v>
      </c>
      <c r="F27">
        <v>0</v>
      </c>
      <c r="G27">
        <v>1</v>
      </c>
      <c r="H27">
        <v>0</v>
      </c>
      <c r="I27">
        <v>2</v>
      </c>
      <c r="J27">
        <v>5</v>
      </c>
      <c r="K27">
        <v>7</v>
      </c>
      <c r="L27">
        <v>1</v>
      </c>
      <c r="M27">
        <f t="shared" si="2"/>
        <v>0</v>
      </c>
      <c r="N27">
        <f t="shared" si="3"/>
        <v>0.3010299956639812</v>
      </c>
      <c r="O27">
        <f t="shared" si="4"/>
        <v>0</v>
      </c>
      <c r="P27">
        <f t="shared" si="5"/>
        <v>0.47712125471966244</v>
      </c>
      <c r="Q27">
        <f t="shared" si="6"/>
        <v>0.77815125038364363</v>
      </c>
      <c r="R27">
        <f t="shared" si="7"/>
        <v>0.90308998699194354</v>
      </c>
      <c r="S27">
        <f t="shared" si="8"/>
        <v>0.3010299956639812</v>
      </c>
      <c r="T27" s="1">
        <v>0</v>
      </c>
      <c r="U27" s="1">
        <v>0.125</v>
      </c>
      <c r="V27" s="1">
        <v>0</v>
      </c>
      <c r="W27" s="1">
        <v>0.25</v>
      </c>
      <c r="X27" s="1">
        <v>0.625</v>
      </c>
      <c r="Y27" s="1">
        <f t="shared" si="9"/>
        <v>0.875</v>
      </c>
      <c r="Z27" s="1">
        <f t="shared" si="10"/>
        <v>0.125</v>
      </c>
    </row>
    <row r="28" spans="1:26">
      <c r="A28" s="52">
        <v>684246000</v>
      </c>
      <c r="B28" s="52">
        <v>179</v>
      </c>
      <c r="C28" s="52">
        <v>1</v>
      </c>
      <c r="D28" s="62">
        <v>32</v>
      </c>
      <c r="E28" s="53">
        <v>1.5185139400000001</v>
      </c>
      <c r="F28">
        <v>2</v>
      </c>
      <c r="G28">
        <v>1</v>
      </c>
      <c r="H28">
        <v>4</v>
      </c>
      <c r="I28">
        <v>9</v>
      </c>
      <c r="J28">
        <v>16</v>
      </c>
      <c r="K28">
        <v>25</v>
      </c>
      <c r="L28">
        <v>3</v>
      </c>
      <c r="M28">
        <f t="shared" si="2"/>
        <v>0.47712125471966244</v>
      </c>
      <c r="N28">
        <f t="shared" si="3"/>
        <v>0.3010299956639812</v>
      </c>
      <c r="O28">
        <f t="shared" si="4"/>
        <v>0.69897000433601886</v>
      </c>
      <c r="P28">
        <f t="shared" si="5"/>
        <v>1</v>
      </c>
      <c r="Q28">
        <f t="shared" si="6"/>
        <v>1.2304489213782739</v>
      </c>
      <c r="R28">
        <f t="shared" si="7"/>
        <v>1.414973347970818</v>
      </c>
      <c r="S28">
        <f t="shared" si="8"/>
        <v>0.6020599913279624</v>
      </c>
      <c r="T28" s="1">
        <v>6.25E-2</v>
      </c>
      <c r="U28" s="1">
        <v>3.125E-2</v>
      </c>
      <c r="V28" s="1">
        <v>0.125</v>
      </c>
      <c r="W28" s="1">
        <v>0.28125</v>
      </c>
      <c r="X28" s="1">
        <v>0.5</v>
      </c>
      <c r="Y28" s="1">
        <f t="shared" si="9"/>
        <v>0.78125</v>
      </c>
      <c r="Z28" s="1">
        <f t="shared" si="10"/>
        <v>9.375E-2</v>
      </c>
    </row>
    <row r="29" spans="1:26">
      <c r="A29" s="52">
        <v>661246000</v>
      </c>
      <c r="B29" s="52">
        <v>173</v>
      </c>
      <c r="C29" s="52">
        <v>1</v>
      </c>
      <c r="D29" s="62">
        <v>349</v>
      </c>
      <c r="E29" s="53">
        <v>2.5440680439999999</v>
      </c>
      <c r="F29">
        <v>30</v>
      </c>
      <c r="G29">
        <v>14</v>
      </c>
      <c r="H29">
        <v>30</v>
      </c>
      <c r="I29">
        <v>128</v>
      </c>
      <c r="J29">
        <v>129</v>
      </c>
      <c r="K29">
        <v>257</v>
      </c>
      <c r="L29">
        <v>44</v>
      </c>
      <c r="M29">
        <f t="shared" si="2"/>
        <v>1.4913616938342726</v>
      </c>
      <c r="N29">
        <f t="shared" si="3"/>
        <v>1.1760912590556813</v>
      </c>
      <c r="O29">
        <f t="shared" si="4"/>
        <v>1.4913616938342726</v>
      </c>
      <c r="P29">
        <f t="shared" si="5"/>
        <v>2.1105897102992488</v>
      </c>
      <c r="Q29">
        <f t="shared" si="6"/>
        <v>2.1139433523068369</v>
      </c>
      <c r="R29">
        <f t="shared" si="7"/>
        <v>2.4116197059632301</v>
      </c>
      <c r="S29">
        <f t="shared" si="8"/>
        <v>1.6532125137753437</v>
      </c>
      <c r="T29" s="1">
        <v>9.0634441087613288E-2</v>
      </c>
      <c r="U29" s="1">
        <v>4.2296072507552872E-2</v>
      </c>
      <c r="V29" s="1">
        <v>9.0634441087613288E-2</v>
      </c>
      <c r="W29" s="1">
        <v>0.38670694864048338</v>
      </c>
      <c r="X29" s="1">
        <v>0.38972809667673713</v>
      </c>
      <c r="Y29" s="1">
        <f t="shared" si="9"/>
        <v>0.77643504531722052</v>
      </c>
      <c r="Z29" s="1">
        <f t="shared" si="10"/>
        <v>0.13293051359516617</v>
      </c>
    </row>
    <row r="30" spans="1:26">
      <c r="A30" s="52">
        <v>610659000</v>
      </c>
      <c r="B30" s="52">
        <v>165</v>
      </c>
      <c r="C30" s="52">
        <v>1</v>
      </c>
      <c r="D30" s="62">
        <v>251</v>
      </c>
      <c r="E30" s="53">
        <v>2.4014005410000001</v>
      </c>
      <c r="F30">
        <v>34</v>
      </c>
      <c r="G30">
        <v>31</v>
      </c>
      <c r="H30">
        <v>30</v>
      </c>
      <c r="I30">
        <v>66</v>
      </c>
      <c r="J30">
        <v>92</v>
      </c>
      <c r="K30">
        <v>158</v>
      </c>
      <c r="L30">
        <v>65</v>
      </c>
      <c r="M30">
        <f t="shared" si="2"/>
        <v>1.5440680443502757</v>
      </c>
      <c r="N30">
        <f t="shared" si="3"/>
        <v>1.505149978319906</v>
      </c>
      <c r="O30">
        <f t="shared" si="4"/>
        <v>1.4913616938342726</v>
      </c>
      <c r="P30">
        <f t="shared" si="5"/>
        <v>1.8260748027008264</v>
      </c>
      <c r="Q30">
        <f t="shared" si="6"/>
        <v>1.968482948553935</v>
      </c>
      <c r="R30">
        <f t="shared" si="7"/>
        <v>2.2013971243204513</v>
      </c>
      <c r="S30">
        <f t="shared" si="8"/>
        <v>1.8195439355418688</v>
      </c>
      <c r="T30" s="1">
        <v>0.13438735177865613</v>
      </c>
      <c r="U30" s="1">
        <v>0.1225296442687747</v>
      </c>
      <c r="V30" s="1">
        <v>0.11857707509881422</v>
      </c>
      <c r="W30" s="1">
        <v>0.2608695652173913</v>
      </c>
      <c r="X30" s="1">
        <v>0.36363636363636365</v>
      </c>
      <c r="Y30" s="1">
        <f t="shared" si="9"/>
        <v>0.62450592885375489</v>
      </c>
      <c r="Z30" s="1">
        <f t="shared" si="10"/>
        <v>0.25691699604743085</v>
      </c>
    </row>
    <row r="31" spans="1:26">
      <c r="A31" s="52">
        <v>624836000</v>
      </c>
      <c r="B31" s="52">
        <v>159</v>
      </c>
      <c r="C31" s="52">
        <v>1</v>
      </c>
      <c r="D31" s="62">
        <v>338</v>
      </c>
      <c r="E31" s="53">
        <v>2.5301996980000001</v>
      </c>
      <c r="F31">
        <v>25</v>
      </c>
      <c r="G31">
        <v>13</v>
      </c>
      <c r="H31">
        <v>32</v>
      </c>
      <c r="I31">
        <v>88</v>
      </c>
      <c r="J31">
        <v>180</v>
      </c>
      <c r="K31">
        <v>268</v>
      </c>
      <c r="L31">
        <v>38</v>
      </c>
      <c r="M31">
        <f t="shared" si="2"/>
        <v>1.414973347970818</v>
      </c>
      <c r="N31">
        <f t="shared" si="3"/>
        <v>1.146128035678238</v>
      </c>
      <c r="O31">
        <f t="shared" si="4"/>
        <v>1.5185139398778875</v>
      </c>
      <c r="P31">
        <f t="shared" si="5"/>
        <v>1.9493900066449128</v>
      </c>
      <c r="Q31">
        <f t="shared" si="6"/>
        <v>2.2576785748691846</v>
      </c>
      <c r="R31">
        <f t="shared" si="7"/>
        <v>2.4297522800024081</v>
      </c>
      <c r="S31">
        <f t="shared" si="8"/>
        <v>1.5910646070264991</v>
      </c>
      <c r="T31" s="1">
        <v>7.3964497041420121E-2</v>
      </c>
      <c r="U31" s="1">
        <v>3.8461538461538464E-2</v>
      </c>
      <c r="V31" s="1">
        <v>9.4674556213017749E-2</v>
      </c>
      <c r="W31" s="1">
        <v>0.26035502958579881</v>
      </c>
      <c r="X31" s="1">
        <v>0.53254437869822491</v>
      </c>
      <c r="Y31" s="1">
        <f t="shared" si="9"/>
        <v>0.79289940828402372</v>
      </c>
      <c r="Z31" s="1">
        <f t="shared" si="10"/>
        <v>0.11242603550295859</v>
      </c>
    </row>
    <row r="32" spans="1:26">
      <c r="A32" s="52">
        <v>688352000</v>
      </c>
      <c r="B32" s="52">
        <v>152</v>
      </c>
      <c r="C32" s="52">
        <v>1</v>
      </c>
      <c r="D32" s="62">
        <v>9</v>
      </c>
      <c r="E32" s="53">
        <v>1</v>
      </c>
      <c r="F32">
        <v>0</v>
      </c>
      <c r="G32">
        <v>3</v>
      </c>
      <c r="H32">
        <v>2</v>
      </c>
      <c r="I32">
        <v>2</v>
      </c>
      <c r="J32">
        <v>2</v>
      </c>
      <c r="K32">
        <v>4</v>
      </c>
      <c r="L32">
        <v>3</v>
      </c>
      <c r="M32">
        <f t="shared" si="2"/>
        <v>0</v>
      </c>
      <c r="N32">
        <f t="shared" si="3"/>
        <v>0.6020599913279624</v>
      </c>
      <c r="O32">
        <f t="shared" si="4"/>
        <v>0.47712125471966244</v>
      </c>
      <c r="P32">
        <f t="shared" si="5"/>
        <v>0.47712125471966244</v>
      </c>
      <c r="Q32">
        <f t="shared" si="6"/>
        <v>0.47712125471966244</v>
      </c>
      <c r="R32">
        <f t="shared" si="7"/>
        <v>0.69897000433601886</v>
      </c>
      <c r="S32">
        <f t="shared" si="8"/>
        <v>0.6020599913279624</v>
      </c>
      <c r="T32" s="1">
        <v>0</v>
      </c>
      <c r="U32" s="1">
        <v>0.33333333333333331</v>
      </c>
      <c r="V32" s="1">
        <v>0.22222222222222221</v>
      </c>
      <c r="W32" s="1">
        <v>0.22222222222222221</v>
      </c>
      <c r="X32" s="1">
        <v>0.22222222222222221</v>
      </c>
      <c r="Y32" s="1">
        <f t="shared" si="9"/>
        <v>0.44444444444444442</v>
      </c>
      <c r="Z32" s="1">
        <f t="shared" si="10"/>
        <v>0.33333333333333331</v>
      </c>
    </row>
    <row r="33" spans="1:26">
      <c r="A33" s="52">
        <v>602135000</v>
      </c>
      <c r="B33" s="52">
        <v>148</v>
      </c>
      <c r="C33" s="52">
        <v>1</v>
      </c>
      <c r="D33" s="62">
        <v>24</v>
      </c>
      <c r="E33" s="53">
        <v>1.397940009</v>
      </c>
      <c r="F33">
        <v>2</v>
      </c>
      <c r="G33">
        <v>1</v>
      </c>
      <c r="H33">
        <v>5</v>
      </c>
      <c r="I33">
        <v>5</v>
      </c>
      <c r="J33">
        <v>11</v>
      </c>
      <c r="K33">
        <v>16</v>
      </c>
      <c r="L33">
        <v>3</v>
      </c>
      <c r="M33">
        <f t="shared" si="2"/>
        <v>0.47712125471966244</v>
      </c>
      <c r="N33">
        <f t="shared" si="3"/>
        <v>0.3010299956639812</v>
      </c>
      <c r="O33">
        <f t="shared" si="4"/>
        <v>0.77815125038364363</v>
      </c>
      <c r="P33">
        <f t="shared" si="5"/>
        <v>0.77815125038364363</v>
      </c>
      <c r="Q33">
        <f t="shared" si="6"/>
        <v>1.0791812460476249</v>
      </c>
      <c r="R33">
        <f t="shared" si="7"/>
        <v>1.2304489213782739</v>
      </c>
      <c r="S33">
        <f t="shared" si="8"/>
        <v>0.6020599913279624</v>
      </c>
      <c r="T33" s="1">
        <v>8.3333333333333329E-2</v>
      </c>
      <c r="U33" s="1">
        <v>4.1666666666666664E-2</v>
      </c>
      <c r="V33" s="1">
        <v>0.20833333333333334</v>
      </c>
      <c r="W33" s="1">
        <v>0.20833333333333334</v>
      </c>
      <c r="X33" s="1">
        <v>0.45833333333333331</v>
      </c>
      <c r="Y33" s="1">
        <f t="shared" si="9"/>
        <v>0.66666666666666663</v>
      </c>
      <c r="Z33" s="1">
        <f t="shared" si="10"/>
        <v>0.125</v>
      </c>
    </row>
    <row r="34" spans="1:26">
      <c r="A34" s="52">
        <v>602133000</v>
      </c>
      <c r="B34" s="52">
        <v>145</v>
      </c>
      <c r="C34" s="52">
        <v>1</v>
      </c>
      <c r="D34" s="62">
        <v>2</v>
      </c>
      <c r="E34" s="53">
        <v>0.47712125500000002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f t="shared" si="2"/>
        <v>0.3010299956639812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0.3010299956639812</v>
      </c>
      <c r="R34">
        <f t="shared" si="7"/>
        <v>0.3010299956639812</v>
      </c>
      <c r="S34">
        <f t="shared" si="8"/>
        <v>0.3010299956639812</v>
      </c>
      <c r="T34" s="1">
        <v>0.5</v>
      </c>
      <c r="U34" s="1">
        <v>0</v>
      </c>
      <c r="V34" s="1">
        <v>0</v>
      </c>
      <c r="W34" s="1">
        <v>0</v>
      </c>
      <c r="X34" s="1">
        <v>0.5</v>
      </c>
      <c r="Y34" s="1">
        <f t="shared" si="9"/>
        <v>0.5</v>
      </c>
      <c r="Z34" s="1">
        <f t="shared" si="10"/>
        <v>0.5</v>
      </c>
    </row>
    <row r="35" spans="1:26">
      <c r="A35" s="52">
        <v>661243000</v>
      </c>
      <c r="B35" s="52">
        <v>144</v>
      </c>
      <c r="C35" s="52">
        <v>1</v>
      </c>
      <c r="D35" s="62">
        <v>73</v>
      </c>
      <c r="E35" s="53">
        <v>1.8692317199999999</v>
      </c>
      <c r="F35">
        <v>4</v>
      </c>
      <c r="G35">
        <v>4</v>
      </c>
      <c r="H35">
        <v>7</v>
      </c>
      <c r="I35">
        <v>28</v>
      </c>
      <c r="J35">
        <v>33</v>
      </c>
      <c r="K35">
        <v>61</v>
      </c>
      <c r="L35">
        <v>8</v>
      </c>
      <c r="M35">
        <f t="shared" si="2"/>
        <v>0.69897000433601886</v>
      </c>
      <c r="N35">
        <f t="shared" si="3"/>
        <v>0.69897000433601886</v>
      </c>
      <c r="O35">
        <f t="shared" si="4"/>
        <v>0.90308998699194354</v>
      </c>
      <c r="P35">
        <f t="shared" si="5"/>
        <v>1.4623979978989561</v>
      </c>
      <c r="Q35">
        <f t="shared" si="6"/>
        <v>1.5314789170422551</v>
      </c>
      <c r="R35">
        <f t="shared" si="7"/>
        <v>1.7923916894982539</v>
      </c>
      <c r="S35">
        <f t="shared" si="8"/>
        <v>0.95424250943932487</v>
      </c>
      <c r="T35" s="1">
        <v>5.2631578947368418E-2</v>
      </c>
      <c r="U35" s="1">
        <v>5.2631578947368418E-2</v>
      </c>
      <c r="V35" s="1">
        <v>9.2105263157894732E-2</v>
      </c>
      <c r="W35" s="1">
        <v>0.36842105263157893</v>
      </c>
      <c r="X35" s="1">
        <v>0.43421052631578949</v>
      </c>
      <c r="Y35" s="1">
        <f t="shared" si="9"/>
        <v>0.80263157894736836</v>
      </c>
      <c r="Z35" s="1">
        <f t="shared" si="10"/>
        <v>0.10526315789473684</v>
      </c>
    </row>
    <row r="36" spans="1:26">
      <c r="A36" s="52">
        <v>661178000</v>
      </c>
      <c r="B36" s="52">
        <v>144</v>
      </c>
      <c r="C36" s="52">
        <v>1</v>
      </c>
      <c r="D36" s="62">
        <v>17</v>
      </c>
      <c r="E36" s="53">
        <v>1.255272505</v>
      </c>
      <c r="F36">
        <v>2</v>
      </c>
      <c r="G36">
        <v>0</v>
      </c>
      <c r="H36">
        <v>2</v>
      </c>
      <c r="I36">
        <v>5</v>
      </c>
      <c r="J36">
        <v>8</v>
      </c>
      <c r="K36">
        <v>13</v>
      </c>
      <c r="L36">
        <v>2</v>
      </c>
      <c r="M36">
        <f t="shared" si="2"/>
        <v>0.47712125471966244</v>
      </c>
      <c r="N36">
        <f t="shared" si="3"/>
        <v>0</v>
      </c>
      <c r="O36">
        <f t="shared" si="4"/>
        <v>0.47712125471966244</v>
      </c>
      <c r="P36">
        <f t="shared" si="5"/>
        <v>0.77815125038364363</v>
      </c>
      <c r="Q36">
        <f t="shared" si="6"/>
        <v>0.95424250943932487</v>
      </c>
      <c r="R36">
        <f t="shared" si="7"/>
        <v>1.146128035678238</v>
      </c>
      <c r="S36">
        <f t="shared" si="8"/>
        <v>0.47712125471966244</v>
      </c>
      <c r="T36" s="1">
        <v>0.11764705882352941</v>
      </c>
      <c r="U36" s="1">
        <v>0</v>
      </c>
      <c r="V36" s="1">
        <v>0.11764705882352941</v>
      </c>
      <c r="W36" s="1">
        <v>0.29411764705882354</v>
      </c>
      <c r="X36" s="1">
        <v>0.47058823529411764</v>
      </c>
      <c r="Y36" s="1">
        <f t="shared" si="9"/>
        <v>0.76470588235294112</v>
      </c>
      <c r="Z36" s="1">
        <f t="shared" si="10"/>
        <v>0.11764705882352941</v>
      </c>
    </row>
    <row r="37" spans="1:26">
      <c r="A37" s="52">
        <v>621901000</v>
      </c>
      <c r="B37" s="52">
        <v>137</v>
      </c>
      <c r="C37" s="52">
        <v>1</v>
      </c>
      <c r="D37" s="62">
        <v>157</v>
      </c>
      <c r="E37" s="53">
        <v>2.198657087</v>
      </c>
      <c r="F37">
        <v>36</v>
      </c>
      <c r="G37">
        <v>19</v>
      </c>
      <c r="H37">
        <v>23</v>
      </c>
      <c r="I37">
        <v>32</v>
      </c>
      <c r="J37">
        <v>51</v>
      </c>
      <c r="K37">
        <v>83</v>
      </c>
      <c r="L37">
        <v>55</v>
      </c>
      <c r="M37">
        <f t="shared" si="2"/>
        <v>1.568201724066995</v>
      </c>
      <c r="N37">
        <f t="shared" si="3"/>
        <v>1.3010299956639813</v>
      </c>
      <c r="O37">
        <f t="shared" si="4"/>
        <v>1.3802112417116059</v>
      </c>
      <c r="P37">
        <f t="shared" si="5"/>
        <v>1.5185139398778875</v>
      </c>
      <c r="Q37">
        <f t="shared" si="6"/>
        <v>1.7160033436347992</v>
      </c>
      <c r="R37">
        <f t="shared" si="7"/>
        <v>1.9242792860618816</v>
      </c>
      <c r="S37">
        <f t="shared" si="8"/>
        <v>1.7481880270062005</v>
      </c>
      <c r="T37" s="1">
        <v>0.2236024844720497</v>
      </c>
      <c r="U37" s="1">
        <v>0.11801242236024845</v>
      </c>
      <c r="V37" s="1">
        <v>0.14285714285714285</v>
      </c>
      <c r="W37" s="1">
        <v>0.19875776397515527</v>
      </c>
      <c r="X37" s="1">
        <v>0.31677018633540371</v>
      </c>
      <c r="Y37" s="1">
        <f t="shared" si="9"/>
        <v>0.51552795031055898</v>
      </c>
      <c r="Z37" s="1">
        <f t="shared" si="10"/>
        <v>0.34161490683229812</v>
      </c>
    </row>
    <row r="38" spans="1:26">
      <c r="A38" s="52">
        <v>659574000</v>
      </c>
      <c r="B38" s="52">
        <v>129</v>
      </c>
      <c r="C38" s="52">
        <v>1</v>
      </c>
      <c r="D38" s="62">
        <v>166</v>
      </c>
      <c r="E38" s="53">
        <v>2.222716471</v>
      </c>
      <c r="F38">
        <v>32</v>
      </c>
      <c r="G38">
        <v>13</v>
      </c>
      <c r="H38">
        <v>22</v>
      </c>
      <c r="I38">
        <v>44</v>
      </c>
      <c r="J38">
        <v>56</v>
      </c>
      <c r="K38">
        <v>100</v>
      </c>
      <c r="L38">
        <v>45</v>
      </c>
      <c r="M38">
        <f t="shared" si="2"/>
        <v>1.5185139398778875</v>
      </c>
      <c r="N38">
        <f t="shared" si="3"/>
        <v>1.146128035678238</v>
      </c>
      <c r="O38">
        <f t="shared" si="4"/>
        <v>1.3617278360175928</v>
      </c>
      <c r="P38">
        <f t="shared" si="5"/>
        <v>1.6532125137753437</v>
      </c>
      <c r="Q38">
        <f t="shared" si="6"/>
        <v>1.7558748556724915</v>
      </c>
      <c r="R38">
        <f t="shared" si="7"/>
        <v>2.0043213737826426</v>
      </c>
      <c r="S38">
        <f t="shared" si="8"/>
        <v>1.6627578316815741</v>
      </c>
      <c r="T38" s="1">
        <v>0.19161676646706588</v>
      </c>
      <c r="U38" s="1">
        <v>7.7844311377245512E-2</v>
      </c>
      <c r="V38" s="1">
        <v>0.1317365269461078</v>
      </c>
      <c r="W38" s="1">
        <v>0.26347305389221559</v>
      </c>
      <c r="X38" s="1">
        <v>0.33532934131736525</v>
      </c>
      <c r="Y38" s="1">
        <f t="shared" si="9"/>
        <v>0.5988023952095809</v>
      </c>
      <c r="Z38" s="1">
        <f t="shared" si="10"/>
        <v>0.26946107784431139</v>
      </c>
    </row>
    <row r="39" spans="1:26">
      <c r="A39" s="52">
        <v>664165000</v>
      </c>
      <c r="B39" s="52">
        <v>121</v>
      </c>
      <c r="C39" s="52">
        <v>1</v>
      </c>
      <c r="D39" s="62">
        <v>25</v>
      </c>
      <c r="E39" s="53">
        <v>1.414973348</v>
      </c>
      <c r="F39">
        <v>7</v>
      </c>
      <c r="G39">
        <v>1</v>
      </c>
      <c r="H39">
        <v>5</v>
      </c>
      <c r="I39">
        <v>7</v>
      </c>
      <c r="J39">
        <v>5</v>
      </c>
      <c r="K39">
        <v>12</v>
      </c>
      <c r="L39">
        <v>8</v>
      </c>
      <c r="M39">
        <f t="shared" si="2"/>
        <v>0.90308998699194354</v>
      </c>
      <c r="N39">
        <f t="shared" si="3"/>
        <v>0.3010299956639812</v>
      </c>
      <c r="O39">
        <f t="shared" si="4"/>
        <v>0.77815125038364363</v>
      </c>
      <c r="P39">
        <f t="shared" si="5"/>
        <v>0.90308998699194354</v>
      </c>
      <c r="Q39">
        <f t="shared" si="6"/>
        <v>0.77815125038364363</v>
      </c>
      <c r="R39">
        <f t="shared" si="7"/>
        <v>1.1139433523068367</v>
      </c>
      <c r="S39">
        <f t="shared" si="8"/>
        <v>0.95424250943932487</v>
      </c>
      <c r="T39" s="1">
        <v>0.28000000000000003</v>
      </c>
      <c r="U39" s="1">
        <v>0.04</v>
      </c>
      <c r="V39" s="1">
        <v>0.2</v>
      </c>
      <c r="W39" s="1">
        <v>0.28000000000000003</v>
      </c>
      <c r="X39" s="1">
        <v>0.2</v>
      </c>
      <c r="Y39" s="1">
        <f t="shared" si="9"/>
        <v>0.48000000000000004</v>
      </c>
      <c r="Z39" s="1">
        <f t="shared" si="10"/>
        <v>0.32</v>
      </c>
    </row>
    <row r="40" spans="1:26">
      <c r="A40" s="52">
        <v>648159000</v>
      </c>
      <c r="B40" s="52">
        <v>120</v>
      </c>
      <c r="C40" s="52">
        <v>1</v>
      </c>
      <c r="D40" s="62">
        <v>233</v>
      </c>
      <c r="E40" s="53">
        <v>2.3692158569999999</v>
      </c>
      <c r="F40">
        <v>16</v>
      </c>
      <c r="G40">
        <v>9</v>
      </c>
      <c r="H40">
        <v>23</v>
      </c>
      <c r="I40">
        <v>61</v>
      </c>
      <c r="J40">
        <v>127</v>
      </c>
      <c r="K40">
        <v>188</v>
      </c>
      <c r="L40">
        <v>25</v>
      </c>
      <c r="M40">
        <f t="shared" si="2"/>
        <v>1.2304489213782739</v>
      </c>
      <c r="N40">
        <f t="shared" si="3"/>
        <v>1</v>
      </c>
      <c r="O40">
        <f t="shared" si="4"/>
        <v>1.3802112417116059</v>
      </c>
      <c r="P40">
        <f t="shared" si="5"/>
        <v>1.7923916894982539</v>
      </c>
      <c r="Q40">
        <f t="shared" si="6"/>
        <v>2.1072099696478683</v>
      </c>
      <c r="R40">
        <f t="shared" si="7"/>
        <v>2.2764618041732443</v>
      </c>
      <c r="S40">
        <f t="shared" si="8"/>
        <v>1.414973347970818</v>
      </c>
      <c r="T40" s="1">
        <v>6.7796610169491525E-2</v>
      </c>
      <c r="U40" s="1">
        <v>3.8135593220338986E-2</v>
      </c>
      <c r="V40" s="1">
        <v>9.7457627118644072E-2</v>
      </c>
      <c r="W40" s="1">
        <v>0.25847457627118642</v>
      </c>
      <c r="X40" s="1">
        <v>0.53813559322033899</v>
      </c>
      <c r="Y40" s="1">
        <f t="shared" si="9"/>
        <v>0.79661016949152541</v>
      </c>
      <c r="Z40" s="1">
        <f t="shared" si="10"/>
        <v>0.1059322033898305</v>
      </c>
    </row>
    <row r="41" spans="1:26">
      <c r="A41" s="52">
        <v>651983000</v>
      </c>
      <c r="B41" s="52">
        <v>117</v>
      </c>
      <c r="C41" s="52">
        <v>1</v>
      </c>
      <c r="D41" s="62">
        <v>143</v>
      </c>
      <c r="E41" s="53">
        <v>2.1583624920000002</v>
      </c>
      <c r="F41">
        <v>32</v>
      </c>
      <c r="G41">
        <v>9</v>
      </c>
      <c r="H41">
        <v>16</v>
      </c>
      <c r="I41">
        <v>31</v>
      </c>
      <c r="J41">
        <v>55</v>
      </c>
      <c r="K41">
        <v>86</v>
      </c>
      <c r="L41">
        <v>41</v>
      </c>
      <c r="M41">
        <f t="shared" si="2"/>
        <v>1.5185139398778875</v>
      </c>
      <c r="N41">
        <f t="shared" si="3"/>
        <v>1</v>
      </c>
      <c r="O41">
        <f t="shared" si="4"/>
        <v>1.2304489213782739</v>
      </c>
      <c r="P41">
        <f t="shared" si="5"/>
        <v>1.505149978319906</v>
      </c>
      <c r="Q41">
        <f t="shared" si="6"/>
        <v>1.7481880270062005</v>
      </c>
      <c r="R41">
        <f t="shared" si="7"/>
        <v>1.9395192526186185</v>
      </c>
      <c r="S41">
        <f t="shared" si="8"/>
        <v>1.6232492903979006</v>
      </c>
      <c r="T41" s="1">
        <v>0.22377622377622378</v>
      </c>
      <c r="U41" s="1">
        <v>6.2937062937062943E-2</v>
      </c>
      <c r="V41" s="1">
        <v>0.11188811188811189</v>
      </c>
      <c r="W41" s="1">
        <v>0.21678321678321677</v>
      </c>
      <c r="X41" s="1">
        <v>0.38461538461538464</v>
      </c>
      <c r="Y41" s="1">
        <f t="shared" si="9"/>
        <v>0.60139860139860146</v>
      </c>
      <c r="Z41" s="1">
        <f t="shared" si="10"/>
        <v>0.28671328671328672</v>
      </c>
    </row>
    <row r="42" spans="1:26">
      <c r="A42" s="52">
        <v>648076000</v>
      </c>
      <c r="B42" s="52">
        <v>111</v>
      </c>
      <c r="C42" s="52">
        <v>1</v>
      </c>
      <c r="D42" s="62">
        <v>4</v>
      </c>
      <c r="E42" s="53">
        <v>0.69897000399999998</v>
      </c>
      <c r="F42">
        <v>0</v>
      </c>
      <c r="G42">
        <v>0</v>
      </c>
      <c r="H42">
        <v>1</v>
      </c>
      <c r="I42">
        <v>3</v>
      </c>
      <c r="J42">
        <v>0</v>
      </c>
      <c r="K42">
        <v>3</v>
      </c>
      <c r="L42">
        <v>0</v>
      </c>
      <c r="M42">
        <f t="shared" si="2"/>
        <v>0</v>
      </c>
      <c r="N42">
        <f t="shared" si="3"/>
        <v>0</v>
      </c>
      <c r="O42">
        <f t="shared" si="4"/>
        <v>0.3010299956639812</v>
      </c>
      <c r="P42">
        <f t="shared" si="5"/>
        <v>0.6020599913279624</v>
      </c>
      <c r="Q42">
        <f t="shared" si="6"/>
        <v>0</v>
      </c>
      <c r="R42">
        <f t="shared" si="7"/>
        <v>0.6020599913279624</v>
      </c>
      <c r="S42">
        <f t="shared" si="8"/>
        <v>0</v>
      </c>
      <c r="T42" s="1">
        <v>0</v>
      </c>
      <c r="U42" s="1">
        <v>0</v>
      </c>
      <c r="V42" s="1">
        <v>0.25</v>
      </c>
      <c r="W42" s="1">
        <v>0.75</v>
      </c>
      <c r="X42" s="1">
        <v>0</v>
      </c>
      <c r="Y42" s="1">
        <f t="shared" si="9"/>
        <v>0.75</v>
      </c>
      <c r="Z42" s="1">
        <f t="shared" si="10"/>
        <v>0</v>
      </c>
    </row>
    <row r="43" spans="1:26">
      <c r="A43" s="52">
        <v>632710000</v>
      </c>
      <c r="B43" s="52">
        <v>105</v>
      </c>
      <c r="C43" s="52">
        <v>1</v>
      </c>
      <c r="D43" s="62">
        <v>269</v>
      </c>
      <c r="E43" s="53">
        <v>2.4313637639999999</v>
      </c>
      <c r="F43">
        <v>19</v>
      </c>
      <c r="G43">
        <v>9</v>
      </c>
      <c r="H43">
        <v>17</v>
      </c>
      <c r="I43">
        <v>78</v>
      </c>
      <c r="J43">
        <v>146</v>
      </c>
      <c r="K43">
        <v>224</v>
      </c>
      <c r="L43">
        <v>28</v>
      </c>
      <c r="M43">
        <f t="shared" si="2"/>
        <v>1.3010299956639813</v>
      </c>
      <c r="N43">
        <f t="shared" si="3"/>
        <v>1</v>
      </c>
      <c r="O43">
        <f t="shared" si="4"/>
        <v>1.255272505103306</v>
      </c>
      <c r="P43">
        <f t="shared" si="5"/>
        <v>1.8976270912904414</v>
      </c>
      <c r="Q43">
        <f t="shared" si="6"/>
        <v>2.167317334748176</v>
      </c>
      <c r="R43">
        <f t="shared" si="7"/>
        <v>2.3521825181113627</v>
      </c>
      <c r="S43">
        <f t="shared" si="8"/>
        <v>1.4623979978989561</v>
      </c>
      <c r="T43" s="1">
        <v>7.0631970260223054E-2</v>
      </c>
      <c r="U43" s="1">
        <v>3.3457249070631967E-2</v>
      </c>
      <c r="V43" s="1">
        <v>6.3197026022304828E-2</v>
      </c>
      <c r="W43" s="1">
        <v>0.2899628252788104</v>
      </c>
      <c r="X43" s="1">
        <v>0.54275092936802971</v>
      </c>
      <c r="Y43" s="1">
        <f t="shared" si="9"/>
        <v>0.83271375464684017</v>
      </c>
      <c r="Z43" s="1">
        <f t="shared" si="10"/>
        <v>0.10408921933085502</v>
      </c>
    </row>
    <row r="44" spans="1:26">
      <c r="A44" s="52">
        <v>604342000</v>
      </c>
      <c r="B44" s="52">
        <v>98</v>
      </c>
      <c r="C44" s="52">
        <v>1</v>
      </c>
      <c r="D44" s="62">
        <v>4</v>
      </c>
      <c r="E44" s="53">
        <v>0.69897000399999998</v>
      </c>
      <c r="F44">
        <v>0</v>
      </c>
      <c r="G44">
        <v>0</v>
      </c>
      <c r="H44">
        <v>0</v>
      </c>
      <c r="I44">
        <v>4</v>
      </c>
      <c r="J44">
        <v>0</v>
      </c>
      <c r="K44">
        <v>4</v>
      </c>
      <c r="L44"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0.69897000433601886</v>
      </c>
      <c r="Q44">
        <f t="shared" si="6"/>
        <v>0</v>
      </c>
      <c r="R44">
        <f t="shared" si="7"/>
        <v>0.69897000433601886</v>
      </c>
      <c r="S44">
        <f t="shared" si="8"/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f t="shared" si="9"/>
        <v>1</v>
      </c>
      <c r="Z44" s="1">
        <f t="shared" si="10"/>
        <v>0</v>
      </c>
    </row>
    <row r="45" spans="1:26">
      <c r="A45" s="52">
        <v>602069000</v>
      </c>
      <c r="B45" s="52">
        <v>94</v>
      </c>
      <c r="C45" s="52">
        <v>1</v>
      </c>
      <c r="D45" s="62">
        <v>134</v>
      </c>
      <c r="E45" s="53">
        <v>2.1303337679999998</v>
      </c>
      <c r="F45">
        <v>10</v>
      </c>
      <c r="G45">
        <v>7</v>
      </c>
      <c r="H45">
        <v>9</v>
      </c>
      <c r="I45">
        <v>45</v>
      </c>
      <c r="J45">
        <v>51</v>
      </c>
      <c r="K45">
        <v>96</v>
      </c>
      <c r="L45">
        <v>17</v>
      </c>
      <c r="M45">
        <f t="shared" si="2"/>
        <v>1.0413926851582251</v>
      </c>
      <c r="N45">
        <f t="shared" si="3"/>
        <v>0.90308998699194354</v>
      </c>
      <c r="O45">
        <f t="shared" si="4"/>
        <v>1</v>
      </c>
      <c r="P45">
        <f t="shared" si="5"/>
        <v>1.6627578316815741</v>
      </c>
      <c r="Q45">
        <f t="shared" si="6"/>
        <v>1.7160033436347992</v>
      </c>
      <c r="R45">
        <f t="shared" si="7"/>
        <v>1.9867717342662448</v>
      </c>
      <c r="S45">
        <f t="shared" si="8"/>
        <v>1.255272505103306</v>
      </c>
      <c r="T45" s="1">
        <v>8.1967213114754092E-2</v>
      </c>
      <c r="U45" s="1">
        <v>5.737704918032787E-2</v>
      </c>
      <c r="V45" s="1">
        <v>7.3770491803278687E-2</v>
      </c>
      <c r="W45" s="1">
        <v>0.36885245901639346</v>
      </c>
      <c r="X45" s="1">
        <v>0.41803278688524592</v>
      </c>
      <c r="Y45" s="1">
        <f t="shared" si="9"/>
        <v>0.78688524590163933</v>
      </c>
      <c r="Z45" s="1">
        <f t="shared" si="10"/>
        <v>0.13934426229508196</v>
      </c>
    </row>
    <row r="46" spans="1:26">
      <c r="A46" s="52">
        <v>604358000</v>
      </c>
      <c r="B46" s="52">
        <v>77</v>
      </c>
      <c r="C46" s="52">
        <v>1</v>
      </c>
      <c r="D46" s="62">
        <v>50</v>
      </c>
      <c r="E46" s="53">
        <v>1.7075701759999999</v>
      </c>
      <c r="F46">
        <v>3</v>
      </c>
      <c r="G46">
        <v>5</v>
      </c>
      <c r="H46">
        <v>3</v>
      </c>
      <c r="I46">
        <v>20</v>
      </c>
      <c r="J46">
        <v>19</v>
      </c>
      <c r="K46">
        <v>39</v>
      </c>
      <c r="L46">
        <v>8</v>
      </c>
      <c r="M46">
        <f t="shared" si="2"/>
        <v>0.6020599913279624</v>
      </c>
      <c r="N46">
        <f t="shared" si="3"/>
        <v>0.77815125038364363</v>
      </c>
      <c r="O46">
        <f t="shared" si="4"/>
        <v>0.6020599913279624</v>
      </c>
      <c r="P46">
        <f t="shared" si="5"/>
        <v>1.3222192947339193</v>
      </c>
      <c r="Q46">
        <f t="shared" si="6"/>
        <v>1.3010299956639813</v>
      </c>
      <c r="R46">
        <f t="shared" si="7"/>
        <v>1.6020599913279623</v>
      </c>
      <c r="S46">
        <f t="shared" si="8"/>
        <v>0.95424250943932487</v>
      </c>
      <c r="T46" s="1">
        <v>0.06</v>
      </c>
      <c r="U46" s="1">
        <v>0.1</v>
      </c>
      <c r="V46" s="1">
        <v>0.06</v>
      </c>
      <c r="W46" s="1">
        <v>0.4</v>
      </c>
      <c r="X46" s="1">
        <v>0.38</v>
      </c>
      <c r="Y46" s="1">
        <f t="shared" si="9"/>
        <v>0.78</v>
      </c>
      <c r="Z46" s="1">
        <f t="shared" si="10"/>
        <v>0.16</v>
      </c>
    </row>
    <row r="47" spans="1:26">
      <c r="A47" s="52">
        <v>624715000</v>
      </c>
      <c r="B47" s="52">
        <v>77</v>
      </c>
      <c r="C47" s="52">
        <v>1</v>
      </c>
      <c r="D47" s="62">
        <v>27</v>
      </c>
      <c r="E47" s="53">
        <v>1.4471580310000001</v>
      </c>
      <c r="F47">
        <v>3</v>
      </c>
      <c r="G47">
        <v>2</v>
      </c>
      <c r="H47">
        <v>1</v>
      </c>
      <c r="I47">
        <v>6</v>
      </c>
      <c r="J47">
        <v>14</v>
      </c>
      <c r="K47">
        <v>20</v>
      </c>
      <c r="L47">
        <v>5</v>
      </c>
      <c r="M47">
        <f t="shared" si="2"/>
        <v>0.6020599913279624</v>
      </c>
      <c r="N47">
        <f t="shared" si="3"/>
        <v>0.47712125471966244</v>
      </c>
      <c r="O47">
        <f t="shared" si="4"/>
        <v>0.3010299956639812</v>
      </c>
      <c r="P47">
        <f t="shared" si="5"/>
        <v>0.84509804001425681</v>
      </c>
      <c r="Q47">
        <f t="shared" si="6"/>
        <v>1.1760912590556813</v>
      </c>
      <c r="R47">
        <f t="shared" si="7"/>
        <v>1.3222192947339193</v>
      </c>
      <c r="S47">
        <f t="shared" si="8"/>
        <v>0.77815125038364363</v>
      </c>
      <c r="T47" s="1">
        <v>0.11538461538461539</v>
      </c>
      <c r="U47" s="1">
        <v>7.6923076923076927E-2</v>
      </c>
      <c r="V47" s="1">
        <v>3.8461538461538464E-2</v>
      </c>
      <c r="W47" s="1">
        <v>0.23076923076923078</v>
      </c>
      <c r="X47" s="1">
        <v>0.53846153846153844</v>
      </c>
      <c r="Y47" s="1">
        <f t="shared" si="9"/>
        <v>0.76923076923076916</v>
      </c>
      <c r="Z47" s="1">
        <f t="shared" si="10"/>
        <v>0.19230769230769232</v>
      </c>
    </row>
    <row r="48" spans="1:26">
      <c r="A48" s="52">
        <v>669659000</v>
      </c>
      <c r="B48" s="52">
        <v>76</v>
      </c>
      <c r="C48" s="52">
        <v>1</v>
      </c>
      <c r="D48" s="62">
        <v>10</v>
      </c>
      <c r="E48" s="53">
        <v>1.0413926849999999</v>
      </c>
      <c r="F48">
        <v>1</v>
      </c>
      <c r="G48">
        <v>1</v>
      </c>
      <c r="H48">
        <v>1</v>
      </c>
      <c r="I48">
        <v>1</v>
      </c>
      <c r="J48">
        <v>6</v>
      </c>
      <c r="K48">
        <v>7</v>
      </c>
      <c r="L48">
        <v>2</v>
      </c>
      <c r="M48">
        <f t="shared" si="2"/>
        <v>0.3010299956639812</v>
      </c>
      <c r="N48">
        <f t="shared" si="3"/>
        <v>0.3010299956639812</v>
      </c>
      <c r="O48">
        <f t="shared" si="4"/>
        <v>0.3010299956639812</v>
      </c>
      <c r="P48">
        <f t="shared" si="5"/>
        <v>0.3010299956639812</v>
      </c>
      <c r="Q48">
        <f t="shared" si="6"/>
        <v>0.84509804001425681</v>
      </c>
      <c r="R48">
        <f t="shared" si="7"/>
        <v>0.90308998699194354</v>
      </c>
      <c r="S48">
        <f t="shared" si="8"/>
        <v>0.47712125471966244</v>
      </c>
      <c r="T48" s="1">
        <v>0.1</v>
      </c>
      <c r="U48" s="1">
        <v>0.1</v>
      </c>
      <c r="V48" s="1">
        <v>0.1</v>
      </c>
      <c r="W48" s="1">
        <v>0.1</v>
      </c>
      <c r="X48" s="1">
        <v>0.6</v>
      </c>
      <c r="Y48" s="1">
        <f t="shared" si="9"/>
        <v>0.7</v>
      </c>
      <c r="Z48" s="1">
        <f t="shared" si="10"/>
        <v>0.2</v>
      </c>
    </row>
    <row r="49" spans="1:26">
      <c r="A49" s="52">
        <v>624706000</v>
      </c>
      <c r="B49" s="52">
        <v>69</v>
      </c>
      <c r="C49" s="52">
        <v>1</v>
      </c>
      <c r="D49" s="62">
        <v>61</v>
      </c>
      <c r="E49" s="53">
        <v>1.792391689</v>
      </c>
      <c r="F49">
        <v>8</v>
      </c>
      <c r="G49">
        <v>3</v>
      </c>
      <c r="H49">
        <v>1</v>
      </c>
      <c r="I49">
        <v>8</v>
      </c>
      <c r="J49">
        <v>41</v>
      </c>
      <c r="K49">
        <v>49</v>
      </c>
      <c r="L49">
        <v>11</v>
      </c>
      <c r="M49">
        <f t="shared" si="2"/>
        <v>0.95424250943932487</v>
      </c>
      <c r="N49">
        <f t="shared" si="3"/>
        <v>0.6020599913279624</v>
      </c>
      <c r="O49">
        <f t="shared" si="4"/>
        <v>0.3010299956639812</v>
      </c>
      <c r="P49">
        <f t="shared" si="5"/>
        <v>0.95424250943932487</v>
      </c>
      <c r="Q49">
        <f t="shared" si="6"/>
        <v>1.6232492903979006</v>
      </c>
      <c r="R49">
        <f t="shared" si="7"/>
        <v>1.6989700043360187</v>
      </c>
      <c r="S49">
        <f t="shared" si="8"/>
        <v>1.0791812460476249</v>
      </c>
      <c r="T49" s="1">
        <v>0.13114754098360656</v>
      </c>
      <c r="U49" s="1">
        <v>4.9180327868852458E-2</v>
      </c>
      <c r="V49" s="1">
        <v>1.6393442622950821E-2</v>
      </c>
      <c r="W49" s="1">
        <v>0.13114754098360656</v>
      </c>
      <c r="X49" s="1">
        <v>0.67213114754098358</v>
      </c>
      <c r="Y49" s="1">
        <f t="shared" si="9"/>
        <v>0.80327868852459017</v>
      </c>
      <c r="Z49" s="1">
        <f t="shared" si="10"/>
        <v>0.18032786885245902</v>
      </c>
    </row>
    <row r="50" spans="1:26">
      <c r="A50" s="52">
        <v>661073000</v>
      </c>
      <c r="B50" s="52">
        <v>64</v>
      </c>
      <c r="C50" s="52">
        <v>1</v>
      </c>
      <c r="D50" s="62">
        <v>24</v>
      </c>
      <c r="E50" s="53">
        <v>1.397940009</v>
      </c>
      <c r="F50">
        <v>1</v>
      </c>
      <c r="G50">
        <v>1</v>
      </c>
      <c r="H50">
        <v>2</v>
      </c>
      <c r="I50">
        <v>8</v>
      </c>
      <c r="J50">
        <v>12</v>
      </c>
      <c r="K50">
        <v>20</v>
      </c>
      <c r="L50">
        <v>2</v>
      </c>
      <c r="M50">
        <f t="shared" si="2"/>
        <v>0.3010299956639812</v>
      </c>
      <c r="N50">
        <f t="shared" si="3"/>
        <v>0.3010299956639812</v>
      </c>
      <c r="O50">
        <f t="shared" si="4"/>
        <v>0.47712125471966244</v>
      </c>
      <c r="P50">
        <f t="shared" si="5"/>
        <v>0.95424250943932487</v>
      </c>
      <c r="Q50">
        <f t="shared" si="6"/>
        <v>1.1139433523068367</v>
      </c>
      <c r="R50">
        <f t="shared" si="7"/>
        <v>1.3222192947339193</v>
      </c>
      <c r="S50">
        <f t="shared" si="8"/>
        <v>0.47712125471966244</v>
      </c>
      <c r="T50" s="1">
        <v>4.1666666666666664E-2</v>
      </c>
      <c r="U50" s="1">
        <v>4.1666666666666664E-2</v>
      </c>
      <c r="V50" s="1">
        <v>8.3333333333333329E-2</v>
      </c>
      <c r="W50" s="1">
        <v>0.33333333333333331</v>
      </c>
      <c r="X50" s="1">
        <v>0.5</v>
      </c>
      <c r="Y50" s="1">
        <f t="shared" si="9"/>
        <v>0.83333333333333326</v>
      </c>
      <c r="Z50" s="1">
        <f t="shared" si="10"/>
        <v>8.3333333333333329E-2</v>
      </c>
    </row>
    <row r="51" spans="1:26">
      <c r="A51" s="52">
        <v>624707000</v>
      </c>
      <c r="B51" s="52">
        <v>58</v>
      </c>
      <c r="C51" s="52">
        <v>1</v>
      </c>
      <c r="D51" s="62">
        <v>127</v>
      </c>
      <c r="E51" s="53">
        <v>2.10720997</v>
      </c>
      <c r="F51">
        <v>39</v>
      </c>
      <c r="G51">
        <v>7</v>
      </c>
      <c r="H51">
        <v>9</v>
      </c>
      <c r="I51">
        <v>27</v>
      </c>
      <c r="J51">
        <v>45</v>
      </c>
      <c r="K51">
        <v>72</v>
      </c>
      <c r="L51">
        <v>46</v>
      </c>
      <c r="M51">
        <f t="shared" si="2"/>
        <v>1.6020599913279623</v>
      </c>
      <c r="N51">
        <f t="shared" si="3"/>
        <v>0.90308998699194354</v>
      </c>
      <c r="O51">
        <f t="shared" si="4"/>
        <v>1</v>
      </c>
      <c r="P51">
        <f t="shared" si="5"/>
        <v>1.4471580313422192</v>
      </c>
      <c r="Q51">
        <f t="shared" si="6"/>
        <v>1.6627578316815741</v>
      </c>
      <c r="R51">
        <f t="shared" si="7"/>
        <v>1.8633228601204559</v>
      </c>
      <c r="S51">
        <f t="shared" si="8"/>
        <v>1.6720978579357175</v>
      </c>
      <c r="T51" s="1">
        <v>0.30708661417322836</v>
      </c>
      <c r="U51" s="1">
        <v>5.5118110236220472E-2</v>
      </c>
      <c r="V51" s="1">
        <v>7.0866141732283464E-2</v>
      </c>
      <c r="W51" s="1">
        <v>0.2125984251968504</v>
      </c>
      <c r="X51" s="1">
        <v>0.3543307086614173</v>
      </c>
      <c r="Y51" s="1">
        <f t="shared" si="9"/>
        <v>0.56692913385826771</v>
      </c>
      <c r="Z51" s="1">
        <f t="shared" si="10"/>
        <v>0.36220472440944884</v>
      </c>
    </row>
    <row r="52" spans="1:26">
      <c r="A52" s="52">
        <v>648160000</v>
      </c>
      <c r="B52" s="52">
        <v>56</v>
      </c>
      <c r="C52" s="52">
        <v>1</v>
      </c>
      <c r="D52" s="62">
        <v>0</v>
      </c>
      <c r="E52" s="53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f t="shared" si="9"/>
        <v>0</v>
      </c>
      <c r="Z52" s="1">
        <f t="shared" si="10"/>
        <v>0</v>
      </c>
    </row>
    <row r="53" spans="1:26">
      <c r="A53" s="52">
        <v>684262000</v>
      </c>
      <c r="B53" s="52">
        <v>54</v>
      </c>
      <c r="C53" s="52">
        <v>0</v>
      </c>
      <c r="D53" s="62">
        <v>19</v>
      </c>
      <c r="E53" s="53">
        <v>1.301029996</v>
      </c>
      <c r="F53">
        <v>5</v>
      </c>
      <c r="G53">
        <v>1</v>
      </c>
      <c r="H53">
        <v>0</v>
      </c>
      <c r="I53">
        <v>6</v>
      </c>
      <c r="J53">
        <v>9</v>
      </c>
      <c r="K53">
        <v>15</v>
      </c>
      <c r="L53">
        <v>6</v>
      </c>
      <c r="M53">
        <f t="shared" si="2"/>
        <v>0.77815125038364363</v>
      </c>
      <c r="N53">
        <f t="shared" si="3"/>
        <v>0.3010299956639812</v>
      </c>
      <c r="O53">
        <f t="shared" si="4"/>
        <v>0</v>
      </c>
      <c r="P53">
        <f t="shared" si="5"/>
        <v>0.84509804001425681</v>
      </c>
      <c r="Q53">
        <f t="shared" si="6"/>
        <v>1</v>
      </c>
      <c r="R53">
        <f t="shared" si="7"/>
        <v>1.2041199826559248</v>
      </c>
      <c r="S53">
        <f t="shared" si="8"/>
        <v>0.84509804001425681</v>
      </c>
      <c r="T53" s="1">
        <v>0.23809523809523808</v>
      </c>
      <c r="U53" s="1">
        <v>4.7619047619047616E-2</v>
      </c>
      <c r="V53" s="1">
        <v>0</v>
      </c>
      <c r="W53" s="1">
        <v>0.2857142857142857</v>
      </c>
      <c r="X53" s="1">
        <v>0.42857142857142855</v>
      </c>
      <c r="Y53" s="1">
        <f t="shared" si="9"/>
        <v>0.71428571428571419</v>
      </c>
      <c r="Z53" s="1">
        <f t="shared" si="10"/>
        <v>0.2857142857142857</v>
      </c>
    </row>
    <row r="54" spans="1:26">
      <c r="A54" s="52">
        <v>662225000</v>
      </c>
      <c r="B54" s="52">
        <v>52</v>
      </c>
      <c r="C54" s="52">
        <v>0</v>
      </c>
      <c r="D54" s="62">
        <v>6</v>
      </c>
      <c r="E54" s="53">
        <v>0.84509803999999999</v>
      </c>
      <c r="F54">
        <v>0</v>
      </c>
      <c r="G54">
        <v>1</v>
      </c>
      <c r="H54">
        <v>1</v>
      </c>
      <c r="I54">
        <v>1</v>
      </c>
      <c r="J54">
        <v>3</v>
      </c>
      <c r="K54">
        <v>4</v>
      </c>
      <c r="L54">
        <v>1</v>
      </c>
      <c r="M54">
        <f t="shared" si="2"/>
        <v>0</v>
      </c>
      <c r="N54">
        <f t="shared" si="3"/>
        <v>0.3010299956639812</v>
      </c>
      <c r="O54">
        <f t="shared" si="4"/>
        <v>0.3010299956639812</v>
      </c>
      <c r="P54">
        <f t="shared" si="5"/>
        <v>0.3010299956639812</v>
      </c>
      <c r="Q54">
        <f t="shared" si="6"/>
        <v>0.6020599913279624</v>
      </c>
      <c r="R54">
        <f t="shared" si="7"/>
        <v>0.69897000433601886</v>
      </c>
      <c r="S54">
        <f t="shared" si="8"/>
        <v>0.3010299956639812</v>
      </c>
      <c r="T54" s="1">
        <v>0</v>
      </c>
      <c r="U54" s="1">
        <v>0.16666666666666666</v>
      </c>
      <c r="V54" s="1">
        <v>0.16666666666666666</v>
      </c>
      <c r="W54" s="1">
        <v>0.16666666666666666</v>
      </c>
      <c r="X54" s="1">
        <v>0.5</v>
      </c>
      <c r="Y54" s="1">
        <f t="shared" si="9"/>
        <v>0.66666666666666663</v>
      </c>
      <c r="Z54" s="1">
        <f t="shared" si="10"/>
        <v>0.16666666666666666</v>
      </c>
    </row>
    <row r="55" spans="1:26">
      <c r="A55" s="52">
        <v>604338000</v>
      </c>
      <c r="B55" s="52">
        <v>49</v>
      </c>
      <c r="C55" s="52">
        <v>0</v>
      </c>
      <c r="D55" s="62">
        <v>122</v>
      </c>
      <c r="E55" s="53">
        <v>2.0899051110000002</v>
      </c>
      <c r="F55">
        <v>4</v>
      </c>
      <c r="G55">
        <v>1</v>
      </c>
      <c r="H55">
        <v>5</v>
      </c>
      <c r="I55">
        <v>24</v>
      </c>
      <c r="J55">
        <v>90</v>
      </c>
      <c r="K55">
        <v>114</v>
      </c>
      <c r="L55">
        <v>5</v>
      </c>
      <c r="M55">
        <f t="shared" si="2"/>
        <v>0.69897000433601886</v>
      </c>
      <c r="N55">
        <f t="shared" si="3"/>
        <v>0.3010299956639812</v>
      </c>
      <c r="O55">
        <f t="shared" si="4"/>
        <v>0.77815125038364363</v>
      </c>
      <c r="P55">
        <f t="shared" si="5"/>
        <v>1.3979400086720377</v>
      </c>
      <c r="Q55">
        <f t="shared" si="6"/>
        <v>1.9590413923210936</v>
      </c>
      <c r="R55">
        <f t="shared" si="7"/>
        <v>2.0606978403536118</v>
      </c>
      <c r="S55">
        <f t="shared" si="8"/>
        <v>0.77815125038364363</v>
      </c>
      <c r="T55" s="1">
        <v>3.2258064516129031E-2</v>
      </c>
      <c r="U55" s="1">
        <v>8.0645161290322578E-3</v>
      </c>
      <c r="V55" s="1">
        <v>4.0322580645161289E-2</v>
      </c>
      <c r="W55" s="1">
        <v>0.19354838709677419</v>
      </c>
      <c r="X55" s="1">
        <v>0.72580645161290325</v>
      </c>
      <c r="Y55" s="1">
        <f t="shared" si="9"/>
        <v>0.91935483870967749</v>
      </c>
      <c r="Z55" s="1">
        <f t="shared" si="10"/>
        <v>4.0322580645161289E-2</v>
      </c>
    </row>
    <row r="56" spans="1:26">
      <c r="A56" s="52">
        <v>680968000</v>
      </c>
      <c r="B56" s="52">
        <v>46</v>
      </c>
      <c r="C56" s="52">
        <v>0</v>
      </c>
      <c r="D56" s="62">
        <v>18</v>
      </c>
      <c r="E56" s="53">
        <v>1.278753601</v>
      </c>
      <c r="F56">
        <v>1</v>
      </c>
      <c r="G56">
        <v>0</v>
      </c>
      <c r="H56">
        <v>1</v>
      </c>
      <c r="I56">
        <v>2</v>
      </c>
      <c r="J56">
        <v>14</v>
      </c>
      <c r="K56">
        <v>16</v>
      </c>
      <c r="L56">
        <v>1</v>
      </c>
      <c r="M56">
        <f t="shared" si="2"/>
        <v>0.3010299956639812</v>
      </c>
      <c r="N56">
        <f t="shared" si="3"/>
        <v>0</v>
      </c>
      <c r="O56">
        <f t="shared" si="4"/>
        <v>0.3010299956639812</v>
      </c>
      <c r="P56">
        <f t="shared" si="5"/>
        <v>0.47712125471966244</v>
      </c>
      <c r="Q56">
        <f t="shared" si="6"/>
        <v>1.1760912590556813</v>
      </c>
      <c r="R56">
        <f t="shared" si="7"/>
        <v>1.2304489213782739</v>
      </c>
      <c r="S56">
        <f t="shared" si="8"/>
        <v>0.3010299956639812</v>
      </c>
      <c r="T56" s="1">
        <v>5.5555555555555552E-2</v>
      </c>
      <c r="U56" s="1">
        <v>0</v>
      </c>
      <c r="V56" s="1">
        <v>5.5555555555555552E-2</v>
      </c>
      <c r="W56" s="1">
        <v>0.1111111111111111</v>
      </c>
      <c r="X56" s="1">
        <v>0.77777777777777779</v>
      </c>
      <c r="Y56" s="1">
        <f t="shared" si="9"/>
        <v>0.88888888888888884</v>
      </c>
      <c r="Z56" s="1">
        <f t="shared" si="10"/>
        <v>5.5555555555555552E-2</v>
      </c>
    </row>
    <row r="57" spans="1:26">
      <c r="A57" s="52">
        <v>648164000</v>
      </c>
      <c r="B57" s="52">
        <v>45</v>
      </c>
      <c r="C57" s="52">
        <v>0</v>
      </c>
      <c r="D57" s="62">
        <v>10</v>
      </c>
      <c r="E57" s="53">
        <v>1.0413926849999999</v>
      </c>
      <c r="F57">
        <v>1</v>
      </c>
      <c r="G57">
        <v>0</v>
      </c>
      <c r="H57">
        <v>0</v>
      </c>
      <c r="I57">
        <v>6</v>
      </c>
      <c r="J57">
        <v>4</v>
      </c>
      <c r="K57">
        <v>10</v>
      </c>
      <c r="L57">
        <v>1</v>
      </c>
      <c r="M57">
        <f t="shared" si="2"/>
        <v>0.3010299956639812</v>
      </c>
      <c r="N57">
        <f t="shared" si="3"/>
        <v>0</v>
      </c>
      <c r="O57">
        <f t="shared" si="4"/>
        <v>0</v>
      </c>
      <c r="P57">
        <f t="shared" si="5"/>
        <v>0.84509804001425681</v>
      </c>
      <c r="Q57">
        <f t="shared" si="6"/>
        <v>0.69897000433601886</v>
      </c>
      <c r="R57">
        <f t="shared" si="7"/>
        <v>1.0413926851582251</v>
      </c>
      <c r="S57">
        <f t="shared" si="8"/>
        <v>0.3010299956639812</v>
      </c>
      <c r="T57" s="1">
        <v>9.0909090909090912E-2</v>
      </c>
      <c r="U57" s="1">
        <v>0</v>
      </c>
      <c r="V57" s="1">
        <v>0</v>
      </c>
      <c r="W57" s="1">
        <v>0.54545454545454541</v>
      </c>
      <c r="X57" s="1">
        <v>0.36363636363636365</v>
      </c>
      <c r="Y57" s="1">
        <f t="shared" si="9"/>
        <v>0.90909090909090906</v>
      </c>
      <c r="Z57" s="1">
        <f t="shared" si="10"/>
        <v>9.0909090909090912E-2</v>
      </c>
    </row>
    <row r="58" spans="1:26">
      <c r="A58" s="52">
        <v>679388000</v>
      </c>
      <c r="B58" s="52">
        <v>44</v>
      </c>
      <c r="C58" s="52">
        <v>0</v>
      </c>
      <c r="D58" s="62">
        <v>0</v>
      </c>
      <c r="E58" s="53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f t="shared" si="9"/>
        <v>0</v>
      </c>
      <c r="Z58" s="1">
        <f t="shared" si="10"/>
        <v>0</v>
      </c>
    </row>
    <row r="59" spans="1:26">
      <c r="A59" s="52">
        <v>661089000</v>
      </c>
      <c r="B59" s="52">
        <v>42</v>
      </c>
      <c r="C59" s="52">
        <v>0</v>
      </c>
      <c r="D59" s="62">
        <v>11</v>
      </c>
      <c r="E59" s="53">
        <v>1.0791812460000001</v>
      </c>
      <c r="F59">
        <v>0</v>
      </c>
      <c r="G59">
        <v>1</v>
      </c>
      <c r="H59">
        <v>0</v>
      </c>
      <c r="I59">
        <v>4</v>
      </c>
      <c r="J59">
        <v>6</v>
      </c>
      <c r="K59">
        <v>10</v>
      </c>
      <c r="L59">
        <v>1</v>
      </c>
      <c r="M59">
        <f t="shared" si="2"/>
        <v>0</v>
      </c>
      <c r="N59">
        <f t="shared" si="3"/>
        <v>0.3010299956639812</v>
      </c>
      <c r="O59">
        <f t="shared" si="4"/>
        <v>0</v>
      </c>
      <c r="P59">
        <f t="shared" si="5"/>
        <v>0.69897000433601886</v>
      </c>
      <c r="Q59">
        <f t="shared" si="6"/>
        <v>0.84509804001425681</v>
      </c>
      <c r="R59">
        <f t="shared" si="7"/>
        <v>1.0413926851582251</v>
      </c>
      <c r="S59">
        <f t="shared" si="8"/>
        <v>0.3010299956639812</v>
      </c>
      <c r="T59" s="1">
        <v>0</v>
      </c>
      <c r="U59" s="1">
        <v>9.0909090909090912E-2</v>
      </c>
      <c r="V59" s="1">
        <v>0</v>
      </c>
      <c r="W59" s="1">
        <v>0.36363636363636365</v>
      </c>
      <c r="X59" s="1">
        <v>0.54545454545454541</v>
      </c>
      <c r="Y59" s="1">
        <f t="shared" si="9"/>
        <v>0.90909090909090906</v>
      </c>
      <c r="Z59" s="1">
        <f t="shared" si="10"/>
        <v>9.0909090909090912E-2</v>
      </c>
    </row>
    <row r="60" spans="1:26">
      <c r="A60" s="52">
        <v>651638000</v>
      </c>
      <c r="B60" s="52">
        <v>39</v>
      </c>
      <c r="C60" s="52">
        <v>0</v>
      </c>
      <c r="D60" s="62">
        <v>1220</v>
      </c>
      <c r="E60" s="53">
        <v>3.0867156640000002</v>
      </c>
      <c r="F60">
        <v>121</v>
      </c>
      <c r="G60">
        <v>75</v>
      </c>
      <c r="H60">
        <v>133</v>
      </c>
      <c r="I60">
        <v>374</v>
      </c>
      <c r="J60">
        <v>451</v>
      </c>
      <c r="K60">
        <v>825</v>
      </c>
      <c r="L60">
        <v>196</v>
      </c>
      <c r="M60">
        <f t="shared" si="2"/>
        <v>2.0863598306747484</v>
      </c>
      <c r="N60">
        <f t="shared" si="3"/>
        <v>1.8808135922807914</v>
      </c>
      <c r="O60">
        <f t="shared" si="4"/>
        <v>2.1271047983648077</v>
      </c>
      <c r="P60">
        <f t="shared" si="5"/>
        <v>2.5740312677277188</v>
      </c>
      <c r="Q60">
        <f t="shared" si="6"/>
        <v>2.655138434811382</v>
      </c>
      <c r="R60">
        <f t="shared" si="7"/>
        <v>2.9169800473203824</v>
      </c>
      <c r="S60">
        <f t="shared" si="8"/>
        <v>2.2944662261615929</v>
      </c>
      <c r="T60" s="1">
        <v>0.1048526863084922</v>
      </c>
      <c r="U60" s="1">
        <v>6.4991334488734842E-2</v>
      </c>
      <c r="V60" s="1">
        <v>0.11525129982668977</v>
      </c>
      <c r="W60" s="1">
        <v>0.3240901213171577</v>
      </c>
      <c r="X60" s="1">
        <v>0.39081455805892545</v>
      </c>
      <c r="Y60" s="1">
        <f t="shared" si="9"/>
        <v>0.71490467937608315</v>
      </c>
      <c r="Z60" s="1">
        <f t="shared" si="10"/>
        <v>0.16984402079722705</v>
      </c>
    </row>
    <row r="61" spans="1:26">
      <c r="A61" s="52">
        <v>604337000</v>
      </c>
      <c r="B61" s="52">
        <v>38</v>
      </c>
      <c r="C61" s="52">
        <v>0</v>
      </c>
      <c r="D61" s="62">
        <v>20</v>
      </c>
      <c r="E61" s="53">
        <v>1.322219295</v>
      </c>
      <c r="F61">
        <v>2</v>
      </c>
      <c r="G61">
        <v>2</v>
      </c>
      <c r="H61">
        <v>3</v>
      </c>
      <c r="I61">
        <v>6</v>
      </c>
      <c r="J61">
        <v>8</v>
      </c>
      <c r="K61">
        <v>14</v>
      </c>
      <c r="L61">
        <v>4</v>
      </c>
      <c r="M61">
        <f t="shared" si="2"/>
        <v>0.47712125471966244</v>
      </c>
      <c r="N61">
        <f t="shared" si="3"/>
        <v>0.47712125471966244</v>
      </c>
      <c r="O61">
        <f t="shared" si="4"/>
        <v>0.6020599913279624</v>
      </c>
      <c r="P61">
        <f t="shared" si="5"/>
        <v>0.84509804001425681</v>
      </c>
      <c r="Q61">
        <f t="shared" si="6"/>
        <v>0.95424250943932487</v>
      </c>
      <c r="R61">
        <f t="shared" si="7"/>
        <v>1.1760912590556813</v>
      </c>
      <c r="S61">
        <f t="shared" si="8"/>
        <v>0.69897000433601886</v>
      </c>
      <c r="T61" s="1">
        <v>9.5238095238095233E-2</v>
      </c>
      <c r="U61" s="1">
        <v>9.5238095238095233E-2</v>
      </c>
      <c r="V61" s="1">
        <v>0.14285714285714285</v>
      </c>
      <c r="W61" s="1">
        <v>0.2857142857142857</v>
      </c>
      <c r="X61" s="1">
        <v>0.38095238095238093</v>
      </c>
      <c r="Y61" s="1">
        <f t="shared" si="9"/>
        <v>0.66666666666666663</v>
      </c>
      <c r="Z61" s="1">
        <f t="shared" si="10"/>
        <v>0.19047619047619047</v>
      </c>
    </row>
    <row r="62" spans="1:26">
      <c r="A62" s="52">
        <v>664155000</v>
      </c>
      <c r="B62" s="52">
        <v>38</v>
      </c>
      <c r="C62" s="52">
        <v>0</v>
      </c>
      <c r="D62" s="62">
        <v>6</v>
      </c>
      <c r="E62" s="53">
        <v>0.84509803999999999</v>
      </c>
      <c r="F62">
        <v>2</v>
      </c>
      <c r="G62">
        <v>0</v>
      </c>
      <c r="H62">
        <v>2</v>
      </c>
      <c r="I62">
        <v>1</v>
      </c>
      <c r="J62">
        <v>1</v>
      </c>
      <c r="K62">
        <v>2</v>
      </c>
      <c r="L62">
        <v>2</v>
      </c>
      <c r="M62">
        <f t="shared" si="2"/>
        <v>0.47712125471966244</v>
      </c>
      <c r="N62">
        <f t="shared" si="3"/>
        <v>0</v>
      </c>
      <c r="O62">
        <f t="shared" si="4"/>
        <v>0.47712125471966244</v>
      </c>
      <c r="P62">
        <f t="shared" si="5"/>
        <v>0.3010299956639812</v>
      </c>
      <c r="Q62">
        <f t="shared" si="6"/>
        <v>0.3010299956639812</v>
      </c>
      <c r="R62">
        <f t="shared" si="7"/>
        <v>0.47712125471966244</v>
      </c>
      <c r="S62">
        <f t="shared" si="8"/>
        <v>0.47712125471966244</v>
      </c>
      <c r="T62" s="1">
        <v>0.33333333333333331</v>
      </c>
      <c r="U62" s="1">
        <v>0</v>
      </c>
      <c r="V62" s="1">
        <v>0.33333333333333331</v>
      </c>
      <c r="W62" s="1">
        <v>0.16666666666666666</v>
      </c>
      <c r="X62" s="1">
        <v>0.16666666666666666</v>
      </c>
      <c r="Y62" s="1">
        <f t="shared" si="9"/>
        <v>0.33333333333333331</v>
      </c>
      <c r="Z62" s="1">
        <f t="shared" si="10"/>
        <v>0.33333333333333331</v>
      </c>
    </row>
    <row r="63" spans="1:26">
      <c r="A63" s="52">
        <v>650131000</v>
      </c>
      <c r="B63" s="52">
        <v>37</v>
      </c>
      <c r="C63" s="52">
        <v>0</v>
      </c>
      <c r="D63" s="62">
        <v>2</v>
      </c>
      <c r="E63" s="53">
        <v>0.47712125500000002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f t="shared" si="9"/>
        <v>0</v>
      </c>
      <c r="Z63" s="1">
        <f t="shared" si="10"/>
        <v>0</v>
      </c>
    </row>
    <row r="64" spans="1:26">
      <c r="A64" s="52">
        <v>638506000</v>
      </c>
      <c r="B64" s="52">
        <v>35</v>
      </c>
      <c r="C64" s="52">
        <v>0</v>
      </c>
      <c r="D64" s="62">
        <v>63</v>
      </c>
      <c r="E64" s="53">
        <v>1.806179974</v>
      </c>
      <c r="F64">
        <v>4</v>
      </c>
      <c r="G64">
        <v>3</v>
      </c>
      <c r="H64">
        <v>7</v>
      </c>
      <c r="I64">
        <v>13</v>
      </c>
      <c r="J64">
        <v>36</v>
      </c>
      <c r="K64">
        <v>49</v>
      </c>
      <c r="L64">
        <v>7</v>
      </c>
      <c r="M64">
        <f t="shared" si="2"/>
        <v>0.69897000433601886</v>
      </c>
      <c r="N64">
        <f t="shared" si="3"/>
        <v>0.6020599913279624</v>
      </c>
      <c r="O64">
        <f t="shared" si="4"/>
        <v>0.90308998699194354</v>
      </c>
      <c r="P64">
        <f t="shared" si="5"/>
        <v>1.146128035678238</v>
      </c>
      <c r="Q64">
        <f t="shared" si="6"/>
        <v>1.568201724066995</v>
      </c>
      <c r="R64">
        <f t="shared" si="7"/>
        <v>1.6989700043360187</v>
      </c>
      <c r="S64">
        <f t="shared" si="8"/>
        <v>0.90308998699194354</v>
      </c>
      <c r="T64" s="1">
        <v>6.3492063492063489E-2</v>
      </c>
      <c r="U64" s="1">
        <v>4.7619047619047616E-2</v>
      </c>
      <c r="V64" s="1">
        <v>0.1111111111111111</v>
      </c>
      <c r="W64" s="1">
        <v>0.20634920634920634</v>
      </c>
      <c r="X64" s="1">
        <v>0.5714285714285714</v>
      </c>
      <c r="Y64" s="1">
        <f t="shared" si="9"/>
        <v>0.77777777777777768</v>
      </c>
      <c r="Z64" s="1">
        <f t="shared" si="10"/>
        <v>0.1111111111111111</v>
      </c>
    </row>
    <row r="65" spans="1:26">
      <c r="A65" s="52">
        <v>661072000</v>
      </c>
      <c r="B65" s="52">
        <v>35</v>
      </c>
      <c r="C65" s="52">
        <v>0</v>
      </c>
      <c r="D65" s="62">
        <v>0</v>
      </c>
      <c r="E65" s="53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f t="shared" si="9"/>
        <v>0</v>
      </c>
      <c r="Z65" s="1">
        <f t="shared" si="10"/>
        <v>0</v>
      </c>
    </row>
    <row r="66" spans="1:26">
      <c r="A66" s="52">
        <v>604334000</v>
      </c>
      <c r="B66" s="52">
        <v>33</v>
      </c>
      <c r="C66" s="52">
        <v>0</v>
      </c>
      <c r="D66" s="62">
        <v>92</v>
      </c>
      <c r="E66" s="53">
        <v>1.968482949</v>
      </c>
      <c r="F66">
        <v>7</v>
      </c>
      <c r="G66">
        <v>4</v>
      </c>
      <c r="H66">
        <v>10</v>
      </c>
      <c r="I66">
        <v>28</v>
      </c>
      <c r="J66">
        <v>44</v>
      </c>
      <c r="K66">
        <v>72</v>
      </c>
      <c r="L66">
        <v>11</v>
      </c>
      <c r="M66">
        <f t="shared" si="2"/>
        <v>0.90308998699194354</v>
      </c>
      <c r="N66">
        <f t="shared" si="3"/>
        <v>0.69897000433601886</v>
      </c>
      <c r="O66">
        <f t="shared" si="4"/>
        <v>1.0413926851582251</v>
      </c>
      <c r="P66">
        <f t="shared" si="5"/>
        <v>1.4623979978989561</v>
      </c>
      <c r="Q66">
        <f t="shared" si="6"/>
        <v>1.6532125137753437</v>
      </c>
      <c r="R66">
        <f t="shared" si="7"/>
        <v>1.8633228601204559</v>
      </c>
      <c r="S66">
        <f t="shared" si="8"/>
        <v>1.0791812460476249</v>
      </c>
      <c r="T66" s="1">
        <v>7.5268817204301078E-2</v>
      </c>
      <c r="U66" s="1">
        <v>4.3010752688172046E-2</v>
      </c>
      <c r="V66" s="1">
        <v>0.10752688172043011</v>
      </c>
      <c r="W66" s="1">
        <v>0.30107526881720431</v>
      </c>
      <c r="X66" s="1">
        <v>0.4731182795698925</v>
      </c>
      <c r="Y66" s="1">
        <f t="shared" si="9"/>
        <v>0.77419354838709675</v>
      </c>
      <c r="Z66" s="1">
        <f t="shared" si="10"/>
        <v>0.11827956989247312</v>
      </c>
    </row>
    <row r="67" spans="1:26">
      <c r="A67" s="52">
        <v>654270000</v>
      </c>
      <c r="B67" s="52">
        <v>33</v>
      </c>
      <c r="C67" s="52">
        <v>0</v>
      </c>
      <c r="D67" s="62">
        <v>11</v>
      </c>
      <c r="E67" s="53">
        <v>1.0791812460000001</v>
      </c>
      <c r="F67">
        <v>4</v>
      </c>
      <c r="G67">
        <v>3</v>
      </c>
      <c r="H67">
        <v>2</v>
      </c>
      <c r="I67">
        <v>0</v>
      </c>
      <c r="J67">
        <v>2</v>
      </c>
      <c r="K67">
        <v>2</v>
      </c>
      <c r="L67">
        <v>7</v>
      </c>
      <c r="M67">
        <f t="shared" si="2"/>
        <v>0.69897000433601886</v>
      </c>
      <c r="N67">
        <f t="shared" si="3"/>
        <v>0.6020599913279624</v>
      </c>
      <c r="O67">
        <f t="shared" si="4"/>
        <v>0.47712125471966244</v>
      </c>
      <c r="P67">
        <f t="shared" si="5"/>
        <v>0</v>
      </c>
      <c r="Q67">
        <f t="shared" si="6"/>
        <v>0.47712125471966244</v>
      </c>
      <c r="R67">
        <f t="shared" si="7"/>
        <v>0.47712125471966244</v>
      </c>
      <c r="S67">
        <f t="shared" si="8"/>
        <v>0.90308998699194354</v>
      </c>
      <c r="T67" s="1">
        <v>0.36363636363636365</v>
      </c>
      <c r="U67" s="1">
        <v>0.27272727272727271</v>
      </c>
      <c r="V67" s="1">
        <v>0.18181818181818182</v>
      </c>
      <c r="W67" s="1">
        <v>0</v>
      </c>
      <c r="X67" s="1">
        <v>0.18181818181818182</v>
      </c>
      <c r="Y67" s="1">
        <f t="shared" si="9"/>
        <v>0.18181818181818182</v>
      </c>
      <c r="Z67" s="1">
        <f t="shared" si="10"/>
        <v>0.63636363636363635</v>
      </c>
    </row>
    <row r="68" spans="1:26">
      <c r="A68" s="52">
        <v>602152000</v>
      </c>
      <c r="B68" s="52">
        <v>33</v>
      </c>
      <c r="C68" s="52">
        <v>0</v>
      </c>
      <c r="D68" s="62">
        <v>5</v>
      </c>
      <c r="E68" s="53">
        <v>0.77815124999999996</v>
      </c>
      <c r="F68">
        <v>0</v>
      </c>
      <c r="G68">
        <v>0</v>
      </c>
      <c r="H68">
        <v>0</v>
      </c>
      <c r="I68">
        <v>4</v>
      </c>
      <c r="J68">
        <v>1</v>
      </c>
      <c r="K68">
        <v>5</v>
      </c>
      <c r="L68">
        <v>0</v>
      </c>
      <c r="M68">
        <f t="shared" ref="M68:M131" si="11">LOG(1+F68)</f>
        <v>0</v>
      </c>
      <c r="N68">
        <f t="shared" ref="N68:N131" si="12">LOG(1+G68)</f>
        <v>0</v>
      </c>
      <c r="O68">
        <f t="shared" ref="O68:O131" si="13">LOG(1+H68)</f>
        <v>0</v>
      </c>
      <c r="P68">
        <f t="shared" ref="P68:P131" si="14">LOG(1+I68)</f>
        <v>0.69897000433601886</v>
      </c>
      <c r="Q68">
        <f t="shared" ref="Q68:Q131" si="15">LOG(1+J68)</f>
        <v>0.3010299956639812</v>
      </c>
      <c r="R68">
        <f t="shared" ref="R68:R131" si="16">LOG(1+K68)</f>
        <v>0.77815125038364363</v>
      </c>
      <c r="S68">
        <f t="shared" ref="S68:S131" si="17">LOG(1+L68)</f>
        <v>0</v>
      </c>
      <c r="T68" s="1">
        <v>0</v>
      </c>
      <c r="U68" s="1">
        <v>0</v>
      </c>
      <c r="V68" s="1">
        <v>0</v>
      </c>
      <c r="W68" s="1">
        <v>0.8</v>
      </c>
      <c r="X68" s="1">
        <v>0.2</v>
      </c>
      <c r="Y68" s="1">
        <f t="shared" ref="Y68:Y131" si="18">SUM(W68:X68)</f>
        <v>1</v>
      </c>
      <c r="Z68" s="1">
        <f t="shared" ref="Z68:Z131" si="19">SUM(T68:U68)</f>
        <v>0</v>
      </c>
    </row>
    <row r="69" spans="1:26">
      <c r="A69" s="52">
        <v>604340000</v>
      </c>
      <c r="B69" s="52">
        <v>32</v>
      </c>
      <c r="C69" s="52">
        <v>0</v>
      </c>
      <c r="D69" s="62">
        <v>74</v>
      </c>
      <c r="E69" s="53">
        <v>1.8750612630000001</v>
      </c>
      <c r="F69">
        <v>4</v>
      </c>
      <c r="G69">
        <v>2</v>
      </c>
      <c r="H69">
        <v>1</v>
      </c>
      <c r="I69">
        <v>21</v>
      </c>
      <c r="J69">
        <v>49</v>
      </c>
      <c r="K69">
        <v>70</v>
      </c>
      <c r="L69">
        <v>6</v>
      </c>
      <c r="M69">
        <f t="shared" si="11"/>
        <v>0.69897000433601886</v>
      </c>
      <c r="N69">
        <f t="shared" si="12"/>
        <v>0.47712125471966244</v>
      </c>
      <c r="O69">
        <f t="shared" si="13"/>
        <v>0.3010299956639812</v>
      </c>
      <c r="P69">
        <f t="shared" si="14"/>
        <v>1.3424226808222062</v>
      </c>
      <c r="Q69">
        <f t="shared" si="15"/>
        <v>1.6989700043360187</v>
      </c>
      <c r="R69">
        <f t="shared" si="16"/>
        <v>1.8512583487190752</v>
      </c>
      <c r="S69">
        <f t="shared" si="17"/>
        <v>0.84509804001425681</v>
      </c>
      <c r="T69" s="1">
        <v>5.1948051948051951E-2</v>
      </c>
      <c r="U69" s="1">
        <v>2.5974025974025976E-2</v>
      </c>
      <c r="V69" s="1">
        <v>1.2987012987012988E-2</v>
      </c>
      <c r="W69" s="1">
        <v>0.27272727272727271</v>
      </c>
      <c r="X69" s="1">
        <v>0.63636363636363635</v>
      </c>
      <c r="Y69" s="1">
        <f t="shared" si="18"/>
        <v>0.90909090909090906</v>
      </c>
      <c r="Z69" s="1">
        <f t="shared" si="19"/>
        <v>7.792207792207792E-2</v>
      </c>
    </row>
    <row r="70" spans="1:26">
      <c r="A70" s="52">
        <v>621984000</v>
      </c>
      <c r="B70" s="52">
        <v>31</v>
      </c>
      <c r="C70" s="52">
        <v>0</v>
      </c>
      <c r="D70" s="62">
        <v>12</v>
      </c>
      <c r="E70" s="53">
        <v>1.1139433519999999</v>
      </c>
      <c r="F70">
        <v>4</v>
      </c>
      <c r="G70">
        <v>1</v>
      </c>
      <c r="H70">
        <v>1</v>
      </c>
      <c r="I70">
        <v>2</v>
      </c>
      <c r="J70">
        <v>4</v>
      </c>
      <c r="K70">
        <v>6</v>
      </c>
      <c r="L70">
        <v>5</v>
      </c>
      <c r="M70">
        <f t="shared" si="11"/>
        <v>0.69897000433601886</v>
      </c>
      <c r="N70">
        <f t="shared" si="12"/>
        <v>0.3010299956639812</v>
      </c>
      <c r="O70">
        <f t="shared" si="13"/>
        <v>0.3010299956639812</v>
      </c>
      <c r="P70">
        <f t="shared" si="14"/>
        <v>0.47712125471966244</v>
      </c>
      <c r="Q70">
        <f t="shared" si="15"/>
        <v>0.69897000433601886</v>
      </c>
      <c r="R70">
        <f t="shared" si="16"/>
        <v>0.84509804001425681</v>
      </c>
      <c r="S70">
        <f t="shared" si="17"/>
        <v>0.77815125038364363</v>
      </c>
      <c r="T70" s="1">
        <v>0.33333333333333331</v>
      </c>
      <c r="U70" s="1">
        <v>8.3333333333333329E-2</v>
      </c>
      <c r="V70" s="1">
        <v>8.3333333333333329E-2</v>
      </c>
      <c r="W70" s="1">
        <v>0.16666666666666666</v>
      </c>
      <c r="X70" s="1">
        <v>0.33333333333333331</v>
      </c>
      <c r="Y70" s="1">
        <f t="shared" si="18"/>
        <v>0.5</v>
      </c>
      <c r="Z70" s="1">
        <f t="shared" si="19"/>
        <v>0.41666666666666663</v>
      </c>
    </row>
    <row r="71" spans="1:26">
      <c r="A71" s="52">
        <v>604339000</v>
      </c>
      <c r="B71" s="52">
        <v>30</v>
      </c>
      <c r="C71" s="52">
        <v>0</v>
      </c>
      <c r="D71" s="62">
        <v>25</v>
      </c>
      <c r="E71" s="53">
        <v>1.414973348</v>
      </c>
      <c r="F71">
        <v>2</v>
      </c>
      <c r="G71">
        <v>2</v>
      </c>
      <c r="H71">
        <v>2</v>
      </c>
      <c r="I71">
        <v>4</v>
      </c>
      <c r="J71">
        <v>1</v>
      </c>
      <c r="K71">
        <v>5</v>
      </c>
      <c r="L71">
        <v>4</v>
      </c>
      <c r="M71">
        <f t="shared" si="11"/>
        <v>0.47712125471966244</v>
      </c>
      <c r="N71">
        <f t="shared" si="12"/>
        <v>0.47712125471966244</v>
      </c>
      <c r="O71">
        <f t="shared" si="13"/>
        <v>0.47712125471966244</v>
      </c>
      <c r="P71">
        <f t="shared" si="14"/>
        <v>0.69897000433601886</v>
      </c>
      <c r="Q71">
        <f t="shared" si="15"/>
        <v>0.3010299956639812</v>
      </c>
      <c r="R71">
        <f t="shared" si="16"/>
        <v>0.77815125038364363</v>
      </c>
      <c r="S71">
        <f t="shared" si="17"/>
        <v>0.69897000433601886</v>
      </c>
      <c r="T71" s="1">
        <v>0.18181818181818182</v>
      </c>
      <c r="U71" s="1">
        <v>0.18181818181818182</v>
      </c>
      <c r="V71" s="1">
        <v>0.18181818181818182</v>
      </c>
      <c r="W71" s="1">
        <v>0.36363636363636365</v>
      </c>
      <c r="X71" s="1">
        <v>9.0909090909090912E-2</v>
      </c>
      <c r="Y71" s="1">
        <f t="shared" si="18"/>
        <v>0.45454545454545459</v>
      </c>
      <c r="Z71" s="1">
        <f t="shared" si="19"/>
        <v>0.36363636363636365</v>
      </c>
    </row>
    <row r="72" spans="1:26">
      <c r="A72" s="52">
        <v>679390000</v>
      </c>
      <c r="B72" s="52">
        <v>30</v>
      </c>
      <c r="C72" s="52">
        <v>0</v>
      </c>
      <c r="D72" s="62">
        <v>1</v>
      </c>
      <c r="E72" s="53">
        <v>0.30102999600000002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f t="shared" si="18"/>
        <v>0</v>
      </c>
      <c r="Z72" s="1">
        <f t="shared" si="19"/>
        <v>0</v>
      </c>
    </row>
    <row r="73" spans="1:26">
      <c r="A73" s="52">
        <v>637220000</v>
      </c>
      <c r="B73" s="52">
        <v>30</v>
      </c>
      <c r="C73" s="52">
        <v>0</v>
      </c>
      <c r="D73" s="62">
        <v>0</v>
      </c>
      <c r="E73" s="5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f t="shared" si="18"/>
        <v>0</v>
      </c>
      <c r="Z73" s="1">
        <f t="shared" si="19"/>
        <v>0</v>
      </c>
    </row>
    <row r="74" spans="1:26">
      <c r="A74" s="52">
        <v>604343000</v>
      </c>
      <c r="B74" s="52">
        <v>28</v>
      </c>
      <c r="C74" s="52">
        <v>0</v>
      </c>
      <c r="D74" s="62">
        <v>36</v>
      </c>
      <c r="E74" s="53">
        <v>1.5682017239999999</v>
      </c>
      <c r="F74">
        <v>1</v>
      </c>
      <c r="G74">
        <v>0</v>
      </c>
      <c r="H74">
        <v>3</v>
      </c>
      <c r="I74">
        <v>9</v>
      </c>
      <c r="J74">
        <v>23</v>
      </c>
      <c r="K74">
        <v>32</v>
      </c>
      <c r="L74">
        <v>1</v>
      </c>
      <c r="M74">
        <f t="shared" si="11"/>
        <v>0.3010299956639812</v>
      </c>
      <c r="N74">
        <f t="shared" si="12"/>
        <v>0</v>
      </c>
      <c r="O74">
        <f t="shared" si="13"/>
        <v>0.6020599913279624</v>
      </c>
      <c r="P74">
        <f t="shared" si="14"/>
        <v>1</v>
      </c>
      <c r="Q74">
        <f t="shared" si="15"/>
        <v>1.3802112417116059</v>
      </c>
      <c r="R74">
        <f t="shared" si="16"/>
        <v>1.5185139398778875</v>
      </c>
      <c r="S74">
        <f t="shared" si="17"/>
        <v>0.3010299956639812</v>
      </c>
      <c r="T74" s="1">
        <v>2.7777777777777776E-2</v>
      </c>
      <c r="U74" s="1">
        <v>0</v>
      </c>
      <c r="V74" s="1">
        <v>8.3333333333333329E-2</v>
      </c>
      <c r="W74" s="1">
        <v>0.25</v>
      </c>
      <c r="X74" s="1">
        <v>0.63888888888888884</v>
      </c>
      <c r="Y74" s="1">
        <f t="shared" si="18"/>
        <v>0.88888888888888884</v>
      </c>
      <c r="Z74" s="1">
        <f t="shared" si="19"/>
        <v>2.7777777777777776E-2</v>
      </c>
    </row>
    <row r="75" spans="1:26">
      <c r="A75" s="52">
        <v>664163000</v>
      </c>
      <c r="B75" s="52">
        <v>27</v>
      </c>
      <c r="C75" s="52">
        <v>0</v>
      </c>
      <c r="D75" s="62">
        <v>21</v>
      </c>
      <c r="E75" s="53">
        <v>1.342422681</v>
      </c>
      <c r="F75">
        <v>10</v>
      </c>
      <c r="G75">
        <v>2</v>
      </c>
      <c r="H75">
        <v>1</v>
      </c>
      <c r="I75">
        <v>6</v>
      </c>
      <c r="J75">
        <v>2</v>
      </c>
      <c r="K75">
        <v>8</v>
      </c>
      <c r="L75">
        <v>12</v>
      </c>
      <c r="M75">
        <f t="shared" si="11"/>
        <v>1.0413926851582251</v>
      </c>
      <c r="N75">
        <f t="shared" si="12"/>
        <v>0.47712125471966244</v>
      </c>
      <c r="O75">
        <f t="shared" si="13"/>
        <v>0.3010299956639812</v>
      </c>
      <c r="P75">
        <f t="shared" si="14"/>
        <v>0.84509804001425681</v>
      </c>
      <c r="Q75">
        <f t="shared" si="15"/>
        <v>0.47712125471966244</v>
      </c>
      <c r="R75">
        <f t="shared" si="16"/>
        <v>0.95424250943932487</v>
      </c>
      <c r="S75">
        <f t="shared" si="17"/>
        <v>1.1139433523068367</v>
      </c>
      <c r="T75" s="1">
        <v>0.47619047619047616</v>
      </c>
      <c r="U75" s="1">
        <v>9.5238095238095233E-2</v>
      </c>
      <c r="V75" s="1">
        <v>4.7619047619047616E-2</v>
      </c>
      <c r="W75" s="1">
        <v>0.2857142857142857</v>
      </c>
      <c r="X75" s="1">
        <v>9.5238095238095233E-2</v>
      </c>
      <c r="Y75" s="1">
        <f t="shared" si="18"/>
        <v>0.38095238095238093</v>
      </c>
      <c r="Z75" s="1">
        <f t="shared" si="19"/>
        <v>0.5714285714285714</v>
      </c>
    </row>
    <row r="76" spans="1:26">
      <c r="A76" s="52">
        <v>660806000</v>
      </c>
      <c r="B76" s="52">
        <v>27</v>
      </c>
      <c r="C76" s="52">
        <v>0</v>
      </c>
      <c r="D76" s="62">
        <v>1</v>
      </c>
      <c r="E76" s="53">
        <v>0.30102999600000002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0.3010299956639812</v>
      </c>
      <c r="Q76">
        <f t="shared" si="15"/>
        <v>0</v>
      </c>
      <c r="R76">
        <f t="shared" si="16"/>
        <v>0.3010299956639812</v>
      </c>
      <c r="S76">
        <f t="shared" si="17"/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f t="shared" si="18"/>
        <v>1</v>
      </c>
      <c r="Z76" s="1">
        <f t="shared" si="19"/>
        <v>0</v>
      </c>
    </row>
    <row r="77" spans="1:26">
      <c r="A77" s="52">
        <v>674230000</v>
      </c>
      <c r="B77" s="52">
        <v>26</v>
      </c>
      <c r="C77" s="52">
        <v>0</v>
      </c>
      <c r="D77" s="62">
        <v>0</v>
      </c>
      <c r="E77" s="53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f t="shared" si="18"/>
        <v>0</v>
      </c>
      <c r="Z77" s="1">
        <f t="shared" si="19"/>
        <v>0</v>
      </c>
    </row>
    <row r="78" spans="1:26">
      <c r="A78" s="52">
        <v>661964000</v>
      </c>
      <c r="B78" s="52">
        <v>24</v>
      </c>
      <c r="C78" s="52">
        <v>0</v>
      </c>
      <c r="D78" s="62">
        <v>20</v>
      </c>
      <c r="E78" s="53">
        <v>1.322219295</v>
      </c>
      <c r="F78">
        <v>5</v>
      </c>
      <c r="G78">
        <v>1</v>
      </c>
      <c r="H78">
        <v>1</v>
      </c>
      <c r="I78">
        <v>5</v>
      </c>
      <c r="J78">
        <v>8</v>
      </c>
      <c r="K78">
        <v>13</v>
      </c>
      <c r="L78">
        <v>6</v>
      </c>
      <c r="M78">
        <f t="shared" si="11"/>
        <v>0.77815125038364363</v>
      </c>
      <c r="N78">
        <f t="shared" si="12"/>
        <v>0.3010299956639812</v>
      </c>
      <c r="O78">
        <f t="shared" si="13"/>
        <v>0.3010299956639812</v>
      </c>
      <c r="P78">
        <f t="shared" si="14"/>
        <v>0.77815125038364363</v>
      </c>
      <c r="Q78">
        <f t="shared" si="15"/>
        <v>0.95424250943932487</v>
      </c>
      <c r="R78">
        <f t="shared" si="16"/>
        <v>1.146128035678238</v>
      </c>
      <c r="S78">
        <f t="shared" si="17"/>
        <v>0.84509804001425681</v>
      </c>
      <c r="T78" s="1">
        <v>0.25</v>
      </c>
      <c r="U78" s="1">
        <v>0.05</v>
      </c>
      <c r="V78" s="1">
        <v>0.05</v>
      </c>
      <c r="W78" s="1">
        <v>0.25</v>
      </c>
      <c r="X78" s="1">
        <v>0.4</v>
      </c>
      <c r="Y78" s="1">
        <f t="shared" si="18"/>
        <v>0.65</v>
      </c>
      <c r="Z78" s="1">
        <f t="shared" si="19"/>
        <v>0.3</v>
      </c>
    </row>
    <row r="79" spans="1:26">
      <c r="A79" s="52">
        <v>605361000</v>
      </c>
      <c r="B79" s="52">
        <v>24</v>
      </c>
      <c r="C79" s="52">
        <v>0</v>
      </c>
      <c r="D79" s="62">
        <v>12</v>
      </c>
      <c r="E79" s="53">
        <v>1.1139433519999999</v>
      </c>
      <c r="F79">
        <v>1</v>
      </c>
      <c r="G79">
        <v>1</v>
      </c>
      <c r="H79">
        <v>1</v>
      </c>
      <c r="I79">
        <v>0</v>
      </c>
      <c r="J79">
        <v>9</v>
      </c>
      <c r="K79">
        <v>9</v>
      </c>
      <c r="L79">
        <v>2</v>
      </c>
      <c r="M79">
        <f t="shared" si="11"/>
        <v>0.3010299956639812</v>
      </c>
      <c r="N79">
        <f t="shared" si="12"/>
        <v>0.3010299956639812</v>
      </c>
      <c r="O79">
        <f t="shared" si="13"/>
        <v>0.3010299956639812</v>
      </c>
      <c r="P79">
        <f t="shared" si="14"/>
        <v>0</v>
      </c>
      <c r="Q79">
        <f t="shared" si="15"/>
        <v>1</v>
      </c>
      <c r="R79">
        <f t="shared" si="16"/>
        <v>1</v>
      </c>
      <c r="S79">
        <f t="shared" si="17"/>
        <v>0.47712125471966244</v>
      </c>
      <c r="T79" s="1">
        <v>8.3333333333333329E-2</v>
      </c>
      <c r="U79" s="1">
        <v>8.3333333333333329E-2</v>
      </c>
      <c r="V79" s="1">
        <v>8.3333333333333329E-2</v>
      </c>
      <c r="W79" s="1">
        <v>0</v>
      </c>
      <c r="X79" s="1">
        <v>0.75</v>
      </c>
      <c r="Y79" s="1">
        <f t="shared" si="18"/>
        <v>0.75</v>
      </c>
      <c r="Z79" s="1">
        <f t="shared" si="19"/>
        <v>0.16666666666666666</v>
      </c>
    </row>
    <row r="80" spans="1:26">
      <c r="A80" s="52">
        <v>653610000</v>
      </c>
      <c r="B80" s="52">
        <v>23</v>
      </c>
      <c r="C80" s="52">
        <v>0</v>
      </c>
      <c r="D80" s="62">
        <v>23</v>
      </c>
      <c r="E80" s="53">
        <v>1.3802112419999999</v>
      </c>
      <c r="F80">
        <v>3</v>
      </c>
      <c r="G80">
        <v>0</v>
      </c>
      <c r="H80">
        <v>3</v>
      </c>
      <c r="I80">
        <v>6</v>
      </c>
      <c r="J80">
        <v>11</v>
      </c>
      <c r="K80">
        <v>17</v>
      </c>
      <c r="L80">
        <v>3</v>
      </c>
      <c r="M80">
        <f t="shared" si="11"/>
        <v>0.6020599913279624</v>
      </c>
      <c r="N80">
        <f t="shared" si="12"/>
        <v>0</v>
      </c>
      <c r="O80">
        <f t="shared" si="13"/>
        <v>0.6020599913279624</v>
      </c>
      <c r="P80">
        <f t="shared" si="14"/>
        <v>0.84509804001425681</v>
      </c>
      <c r="Q80">
        <f t="shared" si="15"/>
        <v>1.0791812460476249</v>
      </c>
      <c r="R80">
        <f t="shared" si="16"/>
        <v>1.255272505103306</v>
      </c>
      <c r="S80">
        <f t="shared" si="17"/>
        <v>0.6020599913279624</v>
      </c>
      <c r="T80" s="1">
        <v>0.13043478260869565</v>
      </c>
      <c r="U80" s="1">
        <v>0</v>
      </c>
      <c r="V80" s="1">
        <v>0.13043478260869565</v>
      </c>
      <c r="W80" s="1">
        <v>0.2608695652173913</v>
      </c>
      <c r="X80" s="1">
        <v>0.47826086956521741</v>
      </c>
      <c r="Y80" s="1">
        <f t="shared" si="18"/>
        <v>0.73913043478260865</v>
      </c>
      <c r="Z80" s="1">
        <f t="shared" si="19"/>
        <v>0.13043478260869565</v>
      </c>
    </row>
    <row r="81" spans="1:26">
      <c r="A81" s="52">
        <v>664151000</v>
      </c>
      <c r="B81" s="52">
        <v>23</v>
      </c>
      <c r="C81" s="52">
        <v>0</v>
      </c>
      <c r="D81" s="62">
        <v>18</v>
      </c>
      <c r="E81" s="53">
        <v>1.278753601</v>
      </c>
      <c r="F81">
        <v>5</v>
      </c>
      <c r="G81">
        <v>0</v>
      </c>
      <c r="H81">
        <v>8</v>
      </c>
      <c r="I81">
        <v>2</v>
      </c>
      <c r="J81">
        <v>3</v>
      </c>
      <c r="K81">
        <v>5</v>
      </c>
      <c r="L81">
        <v>5</v>
      </c>
      <c r="M81">
        <f t="shared" si="11"/>
        <v>0.77815125038364363</v>
      </c>
      <c r="N81">
        <f t="shared" si="12"/>
        <v>0</v>
      </c>
      <c r="O81">
        <f t="shared" si="13"/>
        <v>0.95424250943932487</v>
      </c>
      <c r="P81">
        <f t="shared" si="14"/>
        <v>0.47712125471966244</v>
      </c>
      <c r="Q81">
        <f t="shared" si="15"/>
        <v>0.6020599913279624</v>
      </c>
      <c r="R81">
        <f t="shared" si="16"/>
        <v>0.77815125038364363</v>
      </c>
      <c r="S81">
        <f t="shared" si="17"/>
        <v>0.77815125038364363</v>
      </c>
      <c r="T81" s="1">
        <v>0.27777777777777779</v>
      </c>
      <c r="U81" s="1">
        <v>0</v>
      </c>
      <c r="V81" s="1">
        <v>0.44444444444444442</v>
      </c>
      <c r="W81" s="1">
        <v>0.1111111111111111</v>
      </c>
      <c r="X81" s="1">
        <v>0.16666666666666666</v>
      </c>
      <c r="Y81" s="1">
        <f t="shared" si="18"/>
        <v>0.27777777777777779</v>
      </c>
      <c r="Z81" s="1">
        <f t="shared" si="19"/>
        <v>0.27777777777777779</v>
      </c>
    </row>
    <row r="82" spans="1:26">
      <c r="A82" s="52">
        <v>629916000</v>
      </c>
      <c r="B82" s="52">
        <v>21</v>
      </c>
      <c r="C82" s="52">
        <v>0</v>
      </c>
      <c r="D82" s="62">
        <v>2</v>
      </c>
      <c r="E82" s="53">
        <v>0.47712125500000002</v>
      </c>
      <c r="F82">
        <v>0</v>
      </c>
      <c r="G82">
        <v>0</v>
      </c>
      <c r="H82">
        <v>0</v>
      </c>
      <c r="I82">
        <v>0</v>
      </c>
      <c r="J82">
        <v>2</v>
      </c>
      <c r="K82">
        <v>2</v>
      </c>
      <c r="L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0.47712125471966244</v>
      </c>
      <c r="R82">
        <f t="shared" si="16"/>
        <v>0.47712125471966244</v>
      </c>
      <c r="S82">
        <f t="shared" si="17"/>
        <v>0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f t="shared" si="18"/>
        <v>1</v>
      </c>
      <c r="Z82" s="1">
        <f t="shared" si="19"/>
        <v>0</v>
      </c>
    </row>
    <row r="83" spans="1:26">
      <c r="A83" s="52">
        <v>669653000</v>
      </c>
      <c r="B83" s="52">
        <v>20</v>
      </c>
      <c r="C83" s="52">
        <v>0</v>
      </c>
      <c r="D83" s="62">
        <v>17</v>
      </c>
      <c r="E83" s="53">
        <v>1.255272505</v>
      </c>
      <c r="F83">
        <v>3</v>
      </c>
      <c r="G83">
        <v>2</v>
      </c>
      <c r="H83">
        <v>2</v>
      </c>
      <c r="I83">
        <v>5</v>
      </c>
      <c r="J83">
        <v>6</v>
      </c>
      <c r="K83">
        <v>11</v>
      </c>
      <c r="L83">
        <v>5</v>
      </c>
      <c r="M83">
        <f t="shared" si="11"/>
        <v>0.6020599913279624</v>
      </c>
      <c r="N83">
        <f t="shared" si="12"/>
        <v>0.47712125471966244</v>
      </c>
      <c r="O83">
        <f t="shared" si="13"/>
        <v>0.47712125471966244</v>
      </c>
      <c r="P83">
        <f t="shared" si="14"/>
        <v>0.77815125038364363</v>
      </c>
      <c r="Q83">
        <f t="shared" si="15"/>
        <v>0.84509804001425681</v>
      </c>
      <c r="R83">
        <f t="shared" si="16"/>
        <v>1.0791812460476249</v>
      </c>
      <c r="S83">
        <f t="shared" si="17"/>
        <v>0.77815125038364363</v>
      </c>
      <c r="T83" s="1">
        <v>0.16666666666666666</v>
      </c>
      <c r="U83" s="1">
        <v>0.1111111111111111</v>
      </c>
      <c r="V83" s="1">
        <v>0.1111111111111111</v>
      </c>
      <c r="W83" s="1">
        <v>0.27777777777777779</v>
      </c>
      <c r="X83" s="1">
        <v>0.33333333333333331</v>
      </c>
      <c r="Y83" s="1">
        <f t="shared" si="18"/>
        <v>0.61111111111111116</v>
      </c>
      <c r="Z83" s="1">
        <f t="shared" si="19"/>
        <v>0.27777777777777779</v>
      </c>
    </row>
    <row r="84" spans="1:26">
      <c r="A84" s="52">
        <v>625041000</v>
      </c>
      <c r="B84" s="52">
        <v>19</v>
      </c>
      <c r="C84" s="52">
        <v>0</v>
      </c>
      <c r="D84" s="62">
        <v>9</v>
      </c>
      <c r="E84" s="53">
        <v>1</v>
      </c>
      <c r="F84">
        <v>1</v>
      </c>
      <c r="G84">
        <v>0</v>
      </c>
      <c r="H84">
        <v>0</v>
      </c>
      <c r="I84">
        <v>4</v>
      </c>
      <c r="J84">
        <v>4</v>
      </c>
      <c r="K84">
        <v>8</v>
      </c>
      <c r="L84">
        <v>1</v>
      </c>
      <c r="M84">
        <f t="shared" si="11"/>
        <v>0.3010299956639812</v>
      </c>
      <c r="N84">
        <f t="shared" si="12"/>
        <v>0</v>
      </c>
      <c r="O84">
        <f t="shared" si="13"/>
        <v>0</v>
      </c>
      <c r="P84">
        <f t="shared" si="14"/>
        <v>0.69897000433601886</v>
      </c>
      <c r="Q84">
        <f t="shared" si="15"/>
        <v>0.69897000433601886</v>
      </c>
      <c r="R84">
        <f t="shared" si="16"/>
        <v>0.95424250943932487</v>
      </c>
      <c r="S84">
        <f t="shared" si="17"/>
        <v>0.3010299956639812</v>
      </c>
      <c r="T84" s="1">
        <v>0.1111111111111111</v>
      </c>
      <c r="U84" s="1">
        <v>0</v>
      </c>
      <c r="V84" s="1">
        <v>0</v>
      </c>
      <c r="W84" s="1">
        <v>0.44444444444444442</v>
      </c>
      <c r="X84" s="1">
        <v>0.44444444444444442</v>
      </c>
      <c r="Y84" s="1">
        <f t="shared" si="18"/>
        <v>0.88888888888888884</v>
      </c>
      <c r="Z84" s="1">
        <f t="shared" si="19"/>
        <v>0.1111111111111111</v>
      </c>
    </row>
    <row r="85" spans="1:26">
      <c r="A85" s="52">
        <v>632804000</v>
      </c>
      <c r="B85" s="52">
        <v>18</v>
      </c>
      <c r="C85" s="52">
        <v>0</v>
      </c>
      <c r="D85" s="62">
        <v>4</v>
      </c>
      <c r="E85" s="53">
        <v>0.69897000399999998</v>
      </c>
      <c r="F85">
        <v>0</v>
      </c>
      <c r="G85">
        <v>0</v>
      </c>
      <c r="H85">
        <v>2</v>
      </c>
      <c r="I85">
        <v>0</v>
      </c>
      <c r="J85">
        <v>2</v>
      </c>
      <c r="K85">
        <v>2</v>
      </c>
      <c r="L85">
        <v>0</v>
      </c>
      <c r="M85">
        <f t="shared" si="11"/>
        <v>0</v>
      </c>
      <c r="N85">
        <f t="shared" si="12"/>
        <v>0</v>
      </c>
      <c r="O85">
        <f t="shared" si="13"/>
        <v>0.47712125471966244</v>
      </c>
      <c r="P85">
        <f t="shared" si="14"/>
        <v>0</v>
      </c>
      <c r="Q85">
        <f t="shared" si="15"/>
        <v>0.47712125471966244</v>
      </c>
      <c r="R85">
        <f t="shared" si="16"/>
        <v>0.47712125471966244</v>
      </c>
      <c r="S85">
        <f t="shared" si="17"/>
        <v>0</v>
      </c>
      <c r="T85" s="1">
        <v>0</v>
      </c>
      <c r="U85" s="1">
        <v>0</v>
      </c>
      <c r="V85" s="1">
        <v>0.5</v>
      </c>
      <c r="W85" s="1">
        <v>0</v>
      </c>
      <c r="X85" s="1">
        <v>0.5</v>
      </c>
      <c r="Y85" s="1">
        <f t="shared" si="18"/>
        <v>0.5</v>
      </c>
      <c r="Z85" s="1">
        <f t="shared" si="19"/>
        <v>0</v>
      </c>
    </row>
    <row r="86" spans="1:26">
      <c r="A86" s="52">
        <v>659569000</v>
      </c>
      <c r="B86" s="52">
        <v>17</v>
      </c>
      <c r="C86" s="52">
        <v>0</v>
      </c>
      <c r="D86" s="62">
        <v>64</v>
      </c>
      <c r="E86" s="53">
        <v>1.812913357</v>
      </c>
      <c r="F86">
        <v>4</v>
      </c>
      <c r="G86">
        <v>3</v>
      </c>
      <c r="H86">
        <v>6</v>
      </c>
      <c r="I86">
        <v>16</v>
      </c>
      <c r="J86">
        <v>35</v>
      </c>
      <c r="K86">
        <v>51</v>
      </c>
      <c r="L86">
        <v>7</v>
      </c>
      <c r="M86">
        <f t="shared" si="11"/>
        <v>0.69897000433601886</v>
      </c>
      <c r="N86">
        <f t="shared" si="12"/>
        <v>0.6020599913279624</v>
      </c>
      <c r="O86">
        <f t="shared" si="13"/>
        <v>0.84509804001425681</v>
      </c>
      <c r="P86">
        <f t="shared" si="14"/>
        <v>1.2304489213782739</v>
      </c>
      <c r="Q86">
        <f t="shared" si="15"/>
        <v>1.5563025007672873</v>
      </c>
      <c r="R86">
        <f t="shared" si="16"/>
        <v>1.7160033436347992</v>
      </c>
      <c r="S86">
        <f t="shared" si="17"/>
        <v>0.90308998699194354</v>
      </c>
      <c r="T86" s="1">
        <v>6.25E-2</v>
      </c>
      <c r="U86" s="1">
        <v>4.6875E-2</v>
      </c>
      <c r="V86" s="1">
        <v>9.375E-2</v>
      </c>
      <c r="W86" s="1">
        <v>0.25</v>
      </c>
      <c r="X86" s="1">
        <v>0.546875</v>
      </c>
      <c r="Y86" s="1">
        <f t="shared" si="18"/>
        <v>0.796875</v>
      </c>
      <c r="Z86" s="1">
        <f t="shared" si="19"/>
        <v>0.109375</v>
      </c>
    </row>
    <row r="87" spans="1:26">
      <c r="A87" s="52">
        <v>661088000</v>
      </c>
      <c r="B87" s="52">
        <v>17</v>
      </c>
      <c r="C87" s="52">
        <v>0</v>
      </c>
      <c r="D87" s="62">
        <v>5</v>
      </c>
      <c r="E87" s="53">
        <v>0.77815124999999996</v>
      </c>
      <c r="F87">
        <v>1</v>
      </c>
      <c r="G87">
        <v>1</v>
      </c>
      <c r="H87">
        <v>0</v>
      </c>
      <c r="I87">
        <v>0</v>
      </c>
      <c r="J87">
        <v>4</v>
      </c>
      <c r="K87">
        <v>4</v>
      </c>
      <c r="L87">
        <v>2</v>
      </c>
      <c r="M87">
        <f t="shared" si="11"/>
        <v>0.3010299956639812</v>
      </c>
      <c r="N87">
        <f t="shared" si="12"/>
        <v>0.3010299956639812</v>
      </c>
      <c r="O87">
        <f t="shared" si="13"/>
        <v>0</v>
      </c>
      <c r="P87">
        <f t="shared" si="14"/>
        <v>0</v>
      </c>
      <c r="Q87">
        <f t="shared" si="15"/>
        <v>0.69897000433601886</v>
      </c>
      <c r="R87">
        <f t="shared" si="16"/>
        <v>0.69897000433601886</v>
      </c>
      <c r="S87">
        <f t="shared" si="17"/>
        <v>0.47712125471966244</v>
      </c>
      <c r="T87" s="1">
        <v>0.16666666666666666</v>
      </c>
      <c r="U87" s="1">
        <v>0.16666666666666666</v>
      </c>
      <c r="V87" s="1">
        <v>0</v>
      </c>
      <c r="W87" s="1">
        <v>0</v>
      </c>
      <c r="X87" s="1">
        <v>0.66666666666666663</v>
      </c>
      <c r="Y87" s="1">
        <f t="shared" si="18"/>
        <v>0.66666666666666663</v>
      </c>
      <c r="Z87" s="1">
        <f t="shared" si="19"/>
        <v>0.33333333333333331</v>
      </c>
    </row>
    <row r="88" spans="1:26">
      <c r="A88" s="52">
        <v>674231000</v>
      </c>
      <c r="B88" s="52">
        <v>17</v>
      </c>
      <c r="C88" s="52">
        <v>0</v>
      </c>
      <c r="D88" s="62">
        <v>0</v>
      </c>
      <c r="E88" s="53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  <c r="S88">
        <f t="shared" si="17"/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f t="shared" si="18"/>
        <v>0</v>
      </c>
      <c r="Z88" s="1">
        <f t="shared" si="19"/>
        <v>0</v>
      </c>
    </row>
    <row r="89" spans="1:26">
      <c r="A89" s="52">
        <v>653605000</v>
      </c>
      <c r="B89" s="52">
        <v>16</v>
      </c>
      <c r="C89" s="52">
        <v>0</v>
      </c>
      <c r="D89" s="62">
        <v>25</v>
      </c>
      <c r="E89" s="53">
        <v>1.414973348</v>
      </c>
      <c r="F89">
        <v>5</v>
      </c>
      <c r="G89">
        <v>1</v>
      </c>
      <c r="H89">
        <v>2</v>
      </c>
      <c r="I89">
        <v>5</v>
      </c>
      <c r="J89">
        <v>12</v>
      </c>
      <c r="K89">
        <v>17</v>
      </c>
      <c r="L89">
        <v>6</v>
      </c>
      <c r="M89">
        <f t="shared" si="11"/>
        <v>0.77815125038364363</v>
      </c>
      <c r="N89">
        <f t="shared" si="12"/>
        <v>0.3010299956639812</v>
      </c>
      <c r="O89">
        <f t="shared" si="13"/>
        <v>0.47712125471966244</v>
      </c>
      <c r="P89">
        <f t="shared" si="14"/>
        <v>0.77815125038364363</v>
      </c>
      <c r="Q89">
        <f t="shared" si="15"/>
        <v>1.1139433523068367</v>
      </c>
      <c r="R89">
        <f t="shared" si="16"/>
        <v>1.255272505103306</v>
      </c>
      <c r="S89">
        <f t="shared" si="17"/>
        <v>0.84509804001425681</v>
      </c>
      <c r="T89" s="1">
        <v>0.2</v>
      </c>
      <c r="U89" s="1">
        <v>0.04</v>
      </c>
      <c r="V89" s="1">
        <v>0.08</v>
      </c>
      <c r="W89" s="1">
        <v>0.2</v>
      </c>
      <c r="X89" s="1">
        <v>0.48</v>
      </c>
      <c r="Y89" s="1">
        <f t="shared" si="18"/>
        <v>0.67999999999999994</v>
      </c>
      <c r="Z89" s="1">
        <f t="shared" si="19"/>
        <v>0.24000000000000002</v>
      </c>
    </row>
    <row r="90" spans="1:26">
      <c r="A90" s="52">
        <v>648237000</v>
      </c>
      <c r="B90" s="52">
        <v>16</v>
      </c>
      <c r="C90" s="52">
        <v>0</v>
      </c>
      <c r="D90" s="62">
        <v>3</v>
      </c>
      <c r="E90" s="53">
        <v>0.60205999099999996</v>
      </c>
      <c r="F90">
        <v>2</v>
      </c>
      <c r="G90">
        <v>0</v>
      </c>
      <c r="H90">
        <v>0</v>
      </c>
      <c r="I90">
        <v>1</v>
      </c>
      <c r="J90">
        <v>0</v>
      </c>
      <c r="K90">
        <v>1</v>
      </c>
      <c r="L90">
        <v>2</v>
      </c>
      <c r="M90">
        <f t="shared" si="11"/>
        <v>0.47712125471966244</v>
      </c>
      <c r="N90">
        <f t="shared" si="12"/>
        <v>0</v>
      </c>
      <c r="O90">
        <f t="shared" si="13"/>
        <v>0</v>
      </c>
      <c r="P90">
        <f t="shared" si="14"/>
        <v>0.3010299956639812</v>
      </c>
      <c r="Q90">
        <f t="shared" si="15"/>
        <v>0</v>
      </c>
      <c r="R90">
        <f t="shared" si="16"/>
        <v>0.3010299956639812</v>
      </c>
      <c r="S90">
        <f t="shared" si="17"/>
        <v>0.47712125471966244</v>
      </c>
      <c r="T90" s="1">
        <v>0.66666666666666663</v>
      </c>
      <c r="U90" s="1">
        <v>0</v>
      </c>
      <c r="V90" s="1">
        <v>0</v>
      </c>
      <c r="W90" s="1">
        <v>0.33333333333333331</v>
      </c>
      <c r="X90" s="1">
        <v>0</v>
      </c>
      <c r="Y90" s="1">
        <f t="shared" si="18"/>
        <v>0.33333333333333331</v>
      </c>
      <c r="Z90" s="1">
        <f t="shared" si="19"/>
        <v>0.66666666666666663</v>
      </c>
    </row>
    <row r="91" spans="1:26">
      <c r="A91" s="52">
        <v>625042000</v>
      </c>
      <c r="B91" s="52">
        <v>15</v>
      </c>
      <c r="C91" s="52">
        <v>0</v>
      </c>
      <c r="D91" s="62">
        <v>5</v>
      </c>
      <c r="E91" s="53">
        <v>0.77815124999999996</v>
      </c>
      <c r="F91">
        <v>1</v>
      </c>
      <c r="G91">
        <v>1</v>
      </c>
      <c r="H91">
        <v>0</v>
      </c>
      <c r="I91">
        <v>0</v>
      </c>
      <c r="J91">
        <v>3</v>
      </c>
      <c r="K91">
        <v>3</v>
      </c>
      <c r="L91">
        <v>2</v>
      </c>
      <c r="M91">
        <f t="shared" si="11"/>
        <v>0.3010299956639812</v>
      </c>
      <c r="N91">
        <f t="shared" si="12"/>
        <v>0.3010299956639812</v>
      </c>
      <c r="O91">
        <f t="shared" si="13"/>
        <v>0</v>
      </c>
      <c r="P91">
        <f t="shared" si="14"/>
        <v>0</v>
      </c>
      <c r="Q91">
        <f t="shared" si="15"/>
        <v>0.6020599913279624</v>
      </c>
      <c r="R91">
        <f t="shared" si="16"/>
        <v>0.6020599913279624</v>
      </c>
      <c r="S91">
        <f t="shared" si="17"/>
        <v>0.47712125471966244</v>
      </c>
      <c r="T91" s="1">
        <v>0.2</v>
      </c>
      <c r="U91" s="1">
        <v>0.2</v>
      </c>
      <c r="V91" s="1">
        <v>0</v>
      </c>
      <c r="W91" s="1">
        <v>0</v>
      </c>
      <c r="X91" s="1">
        <v>0.6</v>
      </c>
      <c r="Y91" s="1">
        <f t="shared" si="18"/>
        <v>0.6</v>
      </c>
      <c r="Z91" s="1">
        <f t="shared" si="19"/>
        <v>0.4</v>
      </c>
    </row>
    <row r="92" spans="1:26">
      <c r="A92" s="52">
        <v>684238000</v>
      </c>
      <c r="B92" s="52">
        <v>14</v>
      </c>
      <c r="C92" s="52">
        <v>0</v>
      </c>
      <c r="D92" s="62">
        <v>23</v>
      </c>
      <c r="E92" s="53">
        <v>1.3802112419999999</v>
      </c>
      <c r="F92">
        <v>8</v>
      </c>
      <c r="G92">
        <v>2</v>
      </c>
      <c r="H92">
        <v>2</v>
      </c>
      <c r="I92">
        <v>3</v>
      </c>
      <c r="J92">
        <v>8</v>
      </c>
      <c r="K92">
        <v>11</v>
      </c>
      <c r="L92">
        <v>10</v>
      </c>
      <c r="M92">
        <f t="shared" si="11"/>
        <v>0.95424250943932487</v>
      </c>
      <c r="N92">
        <f t="shared" si="12"/>
        <v>0.47712125471966244</v>
      </c>
      <c r="O92">
        <f t="shared" si="13"/>
        <v>0.47712125471966244</v>
      </c>
      <c r="P92">
        <f t="shared" si="14"/>
        <v>0.6020599913279624</v>
      </c>
      <c r="Q92">
        <f t="shared" si="15"/>
        <v>0.95424250943932487</v>
      </c>
      <c r="R92">
        <f t="shared" si="16"/>
        <v>1.0791812460476249</v>
      </c>
      <c r="S92">
        <f t="shared" si="17"/>
        <v>1.0413926851582251</v>
      </c>
      <c r="T92" s="1">
        <v>0.34782608695652173</v>
      </c>
      <c r="U92" s="1">
        <v>8.6956521739130432E-2</v>
      </c>
      <c r="V92" s="1">
        <v>8.6956521739130432E-2</v>
      </c>
      <c r="W92" s="1">
        <v>0.13043478260869565</v>
      </c>
      <c r="X92" s="1">
        <v>0.34782608695652173</v>
      </c>
      <c r="Y92" s="1">
        <f t="shared" si="18"/>
        <v>0.47826086956521741</v>
      </c>
      <c r="Z92" s="1">
        <f t="shared" si="19"/>
        <v>0.43478260869565216</v>
      </c>
    </row>
    <row r="93" spans="1:26">
      <c r="A93" s="52">
        <v>604255000</v>
      </c>
      <c r="B93" s="52">
        <v>14</v>
      </c>
      <c r="C93" s="52">
        <v>0</v>
      </c>
      <c r="D93" s="62">
        <v>3</v>
      </c>
      <c r="E93" s="53">
        <v>0.60205999099999996</v>
      </c>
      <c r="F93">
        <v>0</v>
      </c>
      <c r="G93">
        <v>0</v>
      </c>
      <c r="H93">
        <v>0</v>
      </c>
      <c r="I93">
        <v>3</v>
      </c>
      <c r="J93">
        <v>3</v>
      </c>
      <c r="K93">
        <v>6</v>
      </c>
      <c r="L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0.6020599913279624</v>
      </c>
      <c r="Q93">
        <f t="shared" si="15"/>
        <v>0.6020599913279624</v>
      </c>
      <c r="R93">
        <f t="shared" si="16"/>
        <v>0.84509804001425681</v>
      </c>
      <c r="S93">
        <f t="shared" si="17"/>
        <v>0</v>
      </c>
      <c r="T93" s="1">
        <v>0</v>
      </c>
      <c r="U93" s="1">
        <v>0</v>
      </c>
      <c r="V93" s="1">
        <v>0</v>
      </c>
      <c r="W93" s="1">
        <v>0.5</v>
      </c>
      <c r="X93" s="1">
        <v>0.5</v>
      </c>
      <c r="Y93" s="1">
        <f t="shared" si="18"/>
        <v>1</v>
      </c>
      <c r="Z93" s="1">
        <f t="shared" si="19"/>
        <v>0</v>
      </c>
    </row>
    <row r="94" spans="1:26">
      <c r="A94" s="52">
        <v>650262000</v>
      </c>
      <c r="B94" s="52">
        <v>13</v>
      </c>
      <c r="C94" s="52">
        <v>0</v>
      </c>
      <c r="D94" s="62">
        <v>12</v>
      </c>
      <c r="E94" s="53">
        <v>1.1139433519999999</v>
      </c>
      <c r="F94">
        <v>0</v>
      </c>
      <c r="G94">
        <v>0</v>
      </c>
      <c r="H94">
        <v>1</v>
      </c>
      <c r="I94">
        <v>1</v>
      </c>
      <c r="J94">
        <v>10</v>
      </c>
      <c r="K94">
        <v>11</v>
      </c>
      <c r="L94">
        <v>0</v>
      </c>
      <c r="M94">
        <f t="shared" si="11"/>
        <v>0</v>
      </c>
      <c r="N94">
        <f t="shared" si="12"/>
        <v>0</v>
      </c>
      <c r="O94">
        <f t="shared" si="13"/>
        <v>0.3010299956639812</v>
      </c>
      <c r="P94">
        <f t="shared" si="14"/>
        <v>0.3010299956639812</v>
      </c>
      <c r="Q94">
        <f t="shared" si="15"/>
        <v>1.0413926851582251</v>
      </c>
      <c r="R94">
        <f t="shared" si="16"/>
        <v>1.0791812460476249</v>
      </c>
      <c r="S94">
        <f t="shared" si="17"/>
        <v>0</v>
      </c>
      <c r="T94" s="1">
        <v>0</v>
      </c>
      <c r="U94" s="1">
        <v>0</v>
      </c>
      <c r="V94" s="1">
        <v>8.3333333333333329E-2</v>
      </c>
      <c r="W94" s="1">
        <v>8.3333333333333329E-2</v>
      </c>
      <c r="X94" s="1">
        <v>0.83333333333333337</v>
      </c>
      <c r="Y94" s="1">
        <f t="shared" si="18"/>
        <v>0.91666666666666674</v>
      </c>
      <c r="Z94" s="1">
        <f t="shared" si="19"/>
        <v>0</v>
      </c>
    </row>
    <row r="95" spans="1:26">
      <c r="A95" s="52">
        <v>622189000</v>
      </c>
      <c r="B95" s="52">
        <v>12</v>
      </c>
      <c r="C95" s="52">
        <v>0</v>
      </c>
      <c r="D95" s="62">
        <v>11</v>
      </c>
      <c r="E95" s="53">
        <v>1.0791812460000001</v>
      </c>
      <c r="F95">
        <v>3</v>
      </c>
      <c r="G95">
        <v>0</v>
      </c>
      <c r="H95">
        <v>0</v>
      </c>
      <c r="I95">
        <v>3</v>
      </c>
      <c r="J95">
        <v>5</v>
      </c>
      <c r="K95">
        <v>8</v>
      </c>
      <c r="L95">
        <v>3</v>
      </c>
      <c r="M95">
        <f t="shared" si="11"/>
        <v>0.6020599913279624</v>
      </c>
      <c r="N95">
        <f t="shared" si="12"/>
        <v>0</v>
      </c>
      <c r="O95">
        <f t="shared" si="13"/>
        <v>0</v>
      </c>
      <c r="P95">
        <f t="shared" si="14"/>
        <v>0.6020599913279624</v>
      </c>
      <c r="Q95">
        <f t="shared" si="15"/>
        <v>0.77815125038364363</v>
      </c>
      <c r="R95">
        <f t="shared" si="16"/>
        <v>0.95424250943932487</v>
      </c>
      <c r="S95">
        <f t="shared" si="17"/>
        <v>0.6020599913279624</v>
      </c>
      <c r="T95" s="1">
        <v>0.27272727272727271</v>
      </c>
      <c r="U95" s="1">
        <v>0</v>
      </c>
      <c r="V95" s="1">
        <v>0</v>
      </c>
      <c r="W95" s="1">
        <v>0.27272727272727271</v>
      </c>
      <c r="X95" s="1">
        <v>0.45454545454545453</v>
      </c>
      <c r="Y95" s="1">
        <f t="shared" si="18"/>
        <v>0.72727272727272729</v>
      </c>
      <c r="Z95" s="1">
        <f t="shared" si="19"/>
        <v>0.27272727272727271</v>
      </c>
    </row>
    <row r="96" spans="1:26">
      <c r="A96" s="52">
        <v>659576000</v>
      </c>
      <c r="B96" s="52">
        <v>12</v>
      </c>
      <c r="C96" s="52">
        <v>0</v>
      </c>
      <c r="D96" s="62">
        <v>5</v>
      </c>
      <c r="E96" s="53">
        <v>0.77815124999999996</v>
      </c>
      <c r="F96">
        <v>1</v>
      </c>
      <c r="G96">
        <v>0</v>
      </c>
      <c r="H96">
        <v>0</v>
      </c>
      <c r="I96">
        <v>2</v>
      </c>
      <c r="J96">
        <v>2</v>
      </c>
      <c r="K96">
        <v>4</v>
      </c>
      <c r="L96">
        <v>1</v>
      </c>
      <c r="M96">
        <f t="shared" si="11"/>
        <v>0.3010299956639812</v>
      </c>
      <c r="N96">
        <f t="shared" si="12"/>
        <v>0</v>
      </c>
      <c r="O96">
        <f t="shared" si="13"/>
        <v>0</v>
      </c>
      <c r="P96">
        <f t="shared" si="14"/>
        <v>0.47712125471966244</v>
      </c>
      <c r="Q96">
        <f t="shared" si="15"/>
        <v>0.47712125471966244</v>
      </c>
      <c r="R96">
        <f t="shared" si="16"/>
        <v>0.69897000433601886</v>
      </c>
      <c r="S96">
        <f t="shared" si="17"/>
        <v>0.3010299956639812</v>
      </c>
      <c r="T96" s="1">
        <v>0.2</v>
      </c>
      <c r="U96" s="1">
        <v>0</v>
      </c>
      <c r="V96" s="1">
        <v>0</v>
      </c>
      <c r="W96" s="1">
        <v>0.4</v>
      </c>
      <c r="X96" s="1">
        <v>0.4</v>
      </c>
      <c r="Y96" s="1">
        <f t="shared" si="18"/>
        <v>0.8</v>
      </c>
      <c r="Z96" s="1">
        <f t="shared" si="19"/>
        <v>0.2</v>
      </c>
    </row>
    <row r="97" spans="1:26">
      <c r="A97" s="52">
        <v>656138000</v>
      </c>
      <c r="B97" s="52">
        <v>12</v>
      </c>
      <c r="C97" s="52">
        <v>0</v>
      </c>
      <c r="D97" s="62">
        <v>3</v>
      </c>
      <c r="E97" s="53">
        <v>0.60205999099999996</v>
      </c>
      <c r="F97">
        <v>0</v>
      </c>
      <c r="G97">
        <v>0</v>
      </c>
      <c r="H97">
        <v>0</v>
      </c>
      <c r="I97">
        <v>1</v>
      </c>
      <c r="J97">
        <v>2</v>
      </c>
      <c r="K97">
        <v>3</v>
      </c>
      <c r="L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0.3010299956639812</v>
      </c>
      <c r="Q97">
        <f t="shared" si="15"/>
        <v>0.47712125471966244</v>
      </c>
      <c r="R97">
        <f t="shared" si="16"/>
        <v>0.6020599913279624</v>
      </c>
      <c r="S97">
        <f t="shared" si="17"/>
        <v>0</v>
      </c>
      <c r="T97" s="1">
        <v>0</v>
      </c>
      <c r="U97" s="1">
        <v>0</v>
      </c>
      <c r="V97" s="1">
        <v>0</v>
      </c>
      <c r="W97" s="1">
        <v>0.33333333333333331</v>
      </c>
      <c r="X97" s="1">
        <v>0.66666666666666663</v>
      </c>
      <c r="Y97" s="1">
        <f t="shared" si="18"/>
        <v>1</v>
      </c>
      <c r="Z97" s="1">
        <f t="shared" si="19"/>
        <v>0</v>
      </c>
    </row>
    <row r="98" spans="1:26">
      <c r="A98" s="52">
        <v>679912000</v>
      </c>
      <c r="B98" s="52">
        <v>12</v>
      </c>
      <c r="C98" s="52">
        <v>0</v>
      </c>
      <c r="D98" s="62">
        <v>2</v>
      </c>
      <c r="E98" s="53">
        <v>0.47712125500000002</v>
      </c>
      <c r="F98">
        <v>0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0.3010299956639812</v>
      </c>
      <c r="Q98">
        <f t="shared" si="15"/>
        <v>0.3010299956639812</v>
      </c>
      <c r="R98">
        <f t="shared" si="16"/>
        <v>0.47712125471966244</v>
      </c>
      <c r="S98">
        <f t="shared" si="17"/>
        <v>0</v>
      </c>
      <c r="T98" s="1">
        <v>0</v>
      </c>
      <c r="U98" s="1">
        <v>0</v>
      </c>
      <c r="V98" s="1">
        <v>0</v>
      </c>
      <c r="W98" s="1">
        <v>0.5</v>
      </c>
      <c r="X98" s="1">
        <v>0.5</v>
      </c>
      <c r="Y98" s="1">
        <f t="shared" si="18"/>
        <v>1</v>
      </c>
      <c r="Z98" s="1">
        <f t="shared" si="19"/>
        <v>0</v>
      </c>
    </row>
    <row r="99" spans="1:26">
      <c r="A99" s="52">
        <v>679391000</v>
      </c>
      <c r="B99" s="52">
        <v>12</v>
      </c>
      <c r="C99" s="52">
        <v>0</v>
      </c>
      <c r="D99" s="62">
        <v>1</v>
      </c>
      <c r="E99" s="53">
        <v>0.30102999600000002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f t="shared" si="18"/>
        <v>0</v>
      </c>
      <c r="Z99" s="1">
        <f t="shared" si="19"/>
        <v>0</v>
      </c>
    </row>
    <row r="100" spans="1:26">
      <c r="A100" s="52">
        <v>632709000</v>
      </c>
      <c r="B100" s="52">
        <v>11</v>
      </c>
      <c r="C100" s="52">
        <v>0</v>
      </c>
      <c r="D100" s="62">
        <v>972</v>
      </c>
      <c r="E100" s="53">
        <v>2.9881128399999999</v>
      </c>
      <c r="F100">
        <v>43</v>
      </c>
      <c r="G100">
        <v>32</v>
      </c>
      <c r="H100">
        <v>61</v>
      </c>
      <c r="I100">
        <v>270</v>
      </c>
      <c r="J100">
        <v>567</v>
      </c>
      <c r="K100">
        <v>837</v>
      </c>
      <c r="L100">
        <v>75</v>
      </c>
      <c r="M100">
        <f t="shared" si="11"/>
        <v>1.6434526764861874</v>
      </c>
      <c r="N100">
        <f t="shared" si="12"/>
        <v>1.5185139398778875</v>
      </c>
      <c r="O100">
        <f t="shared" si="13"/>
        <v>1.7923916894982539</v>
      </c>
      <c r="P100">
        <f t="shared" si="14"/>
        <v>2.4329692908744058</v>
      </c>
      <c r="Q100">
        <f t="shared" si="15"/>
        <v>2.7543483357110188</v>
      </c>
      <c r="R100">
        <f t="shared" si="16"/>
        <v>2.9232440186302764</v>
      </c>
      <c r="S100">
        <f t="shared" si="17"/>
        <v>1.8808135922807914</v>
      </c>
      <c r="T100" s="1">
        <v>4.4193216855087356E-2</v>
      </c>
      <c r="U100" s="1">
        <v>3.28879753340185E-2</v>
      </c>
      <c r="V100" s="1">
        <v>6.2692702980472761E-2</v>
      </c>
      <c r="W100" s="1">
        <v>0.27749229188078112</v>
      </c>
      <c r="X100" s="1">
        <v>0.58273381294964033</v>
      </c>
      <c r="Y100" s="1">
        <f t="shared" si="18"/>
        <v>0.86022610483042139</v>
      </c>
      <c r="Z100" s="1">
        <f t="shared" si="19"/>
        <v>7.7081192189105863E-2</v>
      </c>
    </row>
    <row r="101" spans="1:26">
      <c r="A101" s="52">
        <v>665443000</v>
      </c>
      <c r="B101" s="52">
        <v>11</v>
      </c>
      <c r="C101" s="52">
        <v>0</v>
      </c>
      <c r="D101" s="62">
        <v>0</v>
      </c>
      <c r="E101" s="53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f t="shared" si="18"/>
        <v>0</v>
      </c>
      <c r="Z101" s="1">
        <f t="shared" si="19"/>
        <v>0</v>
      </c>
    </row>
    <row r="102" spans="1:26">
      <c r="A102" s="52">
        <v>669644000</v>
      </c>
      <c r="B102" s="52">
        <v>10</v>
      </c>
      <c r="C102" s="52">
        <v>0</v>
      </c>
      <c r="D102" s="62">
        <v>2</v>
      </c>
      <c r="E102" s="53">
        <v>0.47712125500000002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2</v>
      </c>
      <c r="L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0.47712125471966244</v>
      </c>
      <c r="Q102">
        <f t="shared" si="15"/>
        <v>0</v>
      </c>
      <c r="R102">
        <f t="shared" si="16"/>
        <v>0.47712125471966244</v>
      </c>
      <c r="S102">
        <f t="shared" si="17"/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f t="shared" si="18"/>
        <v>1</v>
      </c>
      <c r="Z102" s="1">
        <f t="shared" si="19"/>
        <v>0</v>
      </c>
    </row>
    <row r="103" spans="1:26">
      <c r="A103" s="52">
        <v>604308000</v>
      </c>
      <c r="B103" s="52">
        <v>10</v>
      </c>
      <c r="C103" s="52">
        <v>0</v>
      </c>
      <c r="D103" s="62">
        <v>1</v>
      </c>
      <c r="E103" s="53">
        <v>0.30102999600000002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0.3010299956639812</v>
      </c>
      <c r="R103">
        <f t="shared" si="16"/>
        <v>0.3010299956639812</v>
      </c>
      <c r="S103">
        <f t="shared" si="17"/>
        <v>0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f t="shared" si="18"/>
        <v>1</v>
      </c>
      <c r="Z103" s="1">
        <f t="shared" si="19"/>
        <v>0</v>
      </c>
    </row>
    <row r="104" spans="1:26">
      <c r="A104" s="52">
        <v>661239000</v>
      </c>
      <c r="B104" s="52">
        <v>9</v>
      </c>
      <c r="C104" s="52">
        <v>0</v>
      </c>
      <c r="D104" s="62">
        <v>187</v>
      </c>
      <c r="E104" s="53">
        <v>2.2741578489999998</v>
      </c>
      <c r="F104">
        <v>23</v>
      </c>
      <c r="G104">
        <v>7</v>
      </c>
      <c r="H104">
        <v>11</v>
      </c>
      <c r="I104">
        <v>44</v>
      </c>
      <c r="J104">
        <v>104</v>
      </c>
      <c r="K104">
        <v>148</v>
      </c>
      <c r="L104">
        <v>30</v>
      </c>
      <c r="M104">
        <f t="shared" si="11"/>
        <v>1.3802112417116059</v>
      </c>
      <c r="N104">
        <f t="shared" si="12"/>
        <v>0.90308998699194354</v>
      </c>
      <c r="O104">
        <f t="shared" si="13"/>
        <v>1.0791812460476249</v>
      </c>
      <c r="P104">
        <f t="shared" si="14"/>
        <v>1.6532125137753437</v>
      </c>
      <c r="Q104">
        <f t="shared" si="15"/>
        <v>2.0211892990699383</v>
      </c>
      <c r="R104">
        <f t="shared" si="16"/>
        <v>2.173186268412274</v>
      </c>
      <c r="S104">
        <f t="shared" si="17"/>
        <v>1.4913616938342726</v>
      </c>
      <c r="T104" s="1">
        <v>0.12169312169312169</v>
      </c>
      <c r="U104" s="1">
        <v>3.7037037037037035E-2</v>
      </c>
      <c r="V104" s="1">
        <v>5.8201058201058198E-2</v>
      </c>
      <c r="W104" s="1">
        <v>0.23280423280423279</v>
      </c>
      <c r="X104" s="1">
        <v>0.55026455026455023</v>
      </c>
      <c r="Y104" s="1">
        <f t="shared" si="18"/>
        <v>0.78306878306878303</v>
      </c>
      <c r="Z104" s="1">
        <f t="shared" si="19"/>
        <v>0.15873015873015872</v>
      </c>
    </row>
    <row r="105" spans="1:26">
      <c r="A105" s="52">
        <v>604256000</v>
      </c>
      <c r="B105" s="52">
        <v>9</v>
      </c>
      <c r="C105" s="52">
        <v>0</v>
      </c>
      <c r="D105" s="62">
        <v>0</v>
      </c>
      <c r="E105" s="53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f t="shared" si="18"/>
        <v>0</v>
      </c>
      <c r="Z105" s="1">
        <f t="shared" si="19"/>
        <v>0</v>
      </c>
    </row>
    <row r="106" spans="1:26">
      <c r="A106" s="52">
        <v>684240000</v>
      </c>
      <c r="B106" s="52">
        <v>8</v>
      </c>
      <c r="C106" s="52">
        <v>0</v>
      </c>
      <c r="D106" s="62">
        <v>14</v>
      </c>
      <c r="E106" s="53">
        <v>1.1760912590000001</v>
      </c>
      <c r="F106">
        <v>3</v>
      </c>
      <c r="G106">
        <v>1</v>
      </c>
      <c r="H106">
        <v>2</v>
      </c>
      <c r="I106">
        <v>2</v>
      </c>
      <c r="J106">
        <v>6</v>
      </c>
      <c r="K106">
        <v>8</v>
      </c>
      <c r="L106">
        <v>4</v>
      </c>
      <c r="M106">
        <f t="shared" si="11"/>
        <v>0.6020599913279624</v>
      </c>
      <c r="N106">
        <f t="shared" si="12"/>
        <v>0.3010299956639812</v>
      </c>
      <c r="O106">
        <f t="shared" si="13"/>
        <v>0.47712125471966244</v>
      </c>
      <c r="P106">
        <f t="shared" si="14"/>
        <v>0.47712125471966244</v>
      </c>
      <c r="Q106">
        <f t="shared" si="15"/>
        <v>0.84509804001425681</v>
      </c>
      <c r="R106">
        <f t="shared" si="16"/>
        <v>0.95424250943932487</v>
      </c>
      <c r="S106">
        <f t="shared" si="17"/>
        <v>0.69897000433601886</v>
      </c>
      <c r="T106" s="1">
        <v>0.21428571428571427</v>
      </c>
      <c r="U106" s="1">
        <v>7.1428571428571425E-2</v>
      </c>
      <c r="V106" s="1">
        <v>0.14285714285714285</v>
      </c>
      <c r="W106" s="1">
        <v>0.14285714285714285</v>
      </c>
      <c r="X106" s="1">
        <v>0.42857142857142855</v>
      </c>
      <c r="Y106" s="1">
        <f t="shared" si="18"/>
        <v>0.5714285714285714</v>
      </c>
      <c r="Z106" s="1">
        <f t="shared" si="19"/>
        <v>0.2857142857142857</v>
      </c>
    </row>
    <row r="107" spans="1:26">
      <c r="A107" s="52">
        <v>665442000</v>
      </c>
      <c r="B107" s="52">
        <v>8</v>
      </c>
      <c r="C107" s="52">
        <v>0</v>
      </c>
      <c r="D107" s="62">
        <v>2</v>
      </c>
      <c r="E107" s="53">
        <v>0.47712125500000002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1</v>
      </c>
      <c r="M107">
        <f t="shared" si="11"/>
        <v>0</v>
      </c>
      <c r="N107">
        <f t="shared" si="12"/>
        <v>0.3010299956639812</v>
      </c>
      <c r="O107">
        <f t="shared" si="13"/>
        <v>0.3010299956639812</v>
      </c>
      <c r="P107">
        <f t="shared" si="14"/>
        <v>0</v>
      </c>
      <c r="Q107">
        <f t="shared" si="15"/>
        <v>0.3010299956639812</v>
      </c>
      <c r="R107">
        <f t="shared" si="16"/>
        <v>0.3010299956639812</v>
      </c>
      <c r="S107">
        <f t="shared" si="17"/>
        <v>0.3010299956639812</v>
      </c>
      <c r="T107" s="1">
        <v>0</v>
      </c>
      <c r="U107" s="1">
        <v>0.33333333333333331</v>
      </c>
      <c r="V107" s="1">
        <v>0.33333333333333331</v>
      </c>
      <c r="W107" s="1">
        <v>0</v>
      </c>
      <c r="X107" s="1">
        <v>0.33333333333333331</v>
      </c>
      <c r="Y107" s="1">
        <f t="shared" si="18"/>
        <v>0.33333333333333331</v>
      </c>
      <c r="Z107" s="1">
        <f t="shared" si="19"/>
        <v>0.33333333333333331</v>
      </c>
    </row>
    <row r="108" spans="1:26">
      <c r="A108" s="52">
        <v>610391000</v>
      </c>
      <c r="B108" s="52">
        <v>8</v>
      </c>
      <c r="C108" s="52">
        <v>0</v>
      </c>
      <c r="D108" s="62">
        <v>2</v>
      </c>
      <c r="E108" s="53">
        <v>0.47712125500000002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f t="shared" si="11"/>
        <v>0</v>
      </c>
      <c r="N108">
        <f t="shared" si="12"/>
        <v>0.3010299956639812</v>
      </c>
      <c r="O108">
        <f t="shared" si="13"/>
        <v>0.3010299956639812</v>
      </c>
      <c r="P108">
        <f t="shared" si="14"/>
        <v>0</v>
      </c>
      <c r="Q108">
        <f t="shared" si="15"/>
        <v>0</v>
      </c>
      <c r="R108">
        <f t="shared" si="16"/>
        <v>0</v>
      </c>
      <c r="S108">
        <f t="shared" si="17"/>
        <v>0.3010299956639812</v>
      </c>
      <c r="T108" s="1">
        <v>0</v>
      </c>
      <c r="U108" s="1">
        <v>0.5</v>
      </c>
      <c r="V108" s="1">
        <v>0.5</v>
      </c>
      <c r="W108" s="1">
        <v>0</v>
      </c>
      <c r="X108" s="1">
        <v>0</v>
      </c>
      <c r="Y108" s="1">
        <f t="shared" si="18"/>
        <v>0</v>
      </c>
      <c r="Z108" s="1">
        <f t="shared" si="19"/>
        <v>0.5</v>
      </c>
    </row>
    <row r="109" spans="1:26">
      <c r="A109" s="52">
        <v>605614000</v>
      </c>
      <c r="B109" s="52">
        <v>7</v>
      </c>
      <c r="C109" s="52">
        <v>0</v>
      </c>
      <c r="D109" s="62">
        <v>6</v>
      </c>
      <c r="E109" s="53">
        <v>0.84509803999999999</v>
      </c>
      <c r="F109">
        <v>0</v>
      </c>
      <c r="G109">
        <v>1</v>
      </c>
      <c r="H109">
        <v>0</v>
      </c>
      <c r="I109">
        <v>1</v>
      </c>
      <c r="J109">
        <v>4</v>
      </c>
      <c r="K109">
        <v>5</v>
      </c>
      <c r="L109">
        <v>1</v>
      </c>
      <c r="M109">
        <f t="shared" si="11"/>
        <v>0</v>
      </c>
      <c r="N109">
        <f t="shared" si="12"/>
        <v>0.3010299956639812</v>
      </c>
      <c r="O109">
        <f t="shared" si="13"/>
        <v>0</v>
      </c>
      <c r="P109">
        <f t="shared" si="14"/>
        <v>0.3010299956639812</v>
      </c>
      <c r="Q109">
        <f t="shared" si="15"/>
        <v>0.69897000433601886</v>
      </c>
      <c r="R109">
        <f t="shared" si="16"/>
        <v>0.77815125038364363</v>
      </c>
      <c r="S109">
        <f t="shared" si="17"/>
        <v>0.3010299956639812</v>
      </c>
      <c r="T109" s="1">
        <v>0</v>
      </c>
      <c r="U109" s="1">
        <v>0.16666666666666666</v>
      </c>
      <c r="V109" s="1">
        <v>0</v>
      </c>
      <c r="W109" s="1">
        <v>0.16666666666666666</v>
      </c>
      <c r="X109" s="1">
        <v>0.66666666666666663</v>
      </c>
      <c r="Y109" s="1">
        <f t="shared" si="18"/>
        <v>0.83333333333333326</v>
      </c>
      <c r="Z109" s="1">
        <f t="shared" si="19"/>
        <v>0.16666666666666666</v>
      </c>
    </row>
    <row r="110" spans="1:26">
      <c r="A110" s="52">
        <v>662379000</v>
      </c>
      <c r="B110" s="52">
        <v>7</v>
      </c>
      <c r="C110" s="52">
        <v>0</v>
      </c>
      <c r="D110" s="62">
        <v>0</v>
      </c>
      <c r="E110" s="53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  <c r="S110">
        <f t="shared" si="17"/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f t="shared" si="18"/>
        <v>0</v>
      </c>
      <c r="Z110" s="1">
        <f t="shared" si="19"/>
        <v>0</v>
      </c>
    </row>
    <row r="111" spans="1:26">
      <c r="A111" s="52">
        <v>679911000</v>
      </c>
      <c r="B111" s="52">
        <v>6</v>
      </c>
      <c r="C111" s="52">
        <v>0</v>
      </c>
      <c r="D111" s="62">
        <v>1</v>
      </c>
      <c r="E111" s="53">
        <v>0.30102999600000002</v>
      </c>
      <c r="F111">
        <v>0</v>
      </c>
      <c r="G111">
        <v>0</v>
      </c>
      <c r="H111">
        <v>0</v>
      </c>
      <c r="I111">
        <v>2</v>
      </c>
      <c r="J111">
        <v>1</v>
      </c>
      <c r="K111">
        <v>3</v>
      </c>
      <c r="L111"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0.47712125471966244</v>
      </c>
      <c r="Q111">
        <f t="shared" si="15"/>
        <v>0.3010299956639812</v>
      </c>
      <c r="R111">
        <f t="shared" si="16"/>
        <v>0.6020599913279624</v>
      </c>
      <c r="S111">
        <f t="shared" si="17"/>
        <v>0</v>
      </c>
      <c r="T111" s="1">
        <v>0</v>
      </c>
      <c r="U111" s="1">
        <v>0</v>
      </c>
      <c r="V111" s="1">
        <v>0</v>
      </c>
      <c r="W111" s="1">
        <v>0.66666666666666663</v>
      </c>
      <c r="X111" s="1">
        <v>0.33333333333333331</v>
      </c>
      <c r="Y111" s="1">
        <f t="shared" si="18"/>
        <v>1</v>
      </c>
      <c r="Z111" s="1">
        <f t="shared" si="19"/>
        <v>0</v>
      </c>
    </row>
    <row r="112" spans="1:26">
      <c r="A112" s="52">
        <v>601222000</v>
      </c>
      <c r="B112" s="52">
        <v>6</v>
      </c>
      <c r="C112" s="52">
        <v>0</v>
      </c>
      <c r="D112" s="62">
        <v>0</v>
      </c>
      <c r="E112" s="53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S112">
        <f t="shared" si="17"/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f t="shared" si="18"/>
        <v>0</v>
      </c>
      <c r="Z112" s="1">
        <f t="shared" si="19"/>
        <v>0</v>
      </c>
    </row>
    <row r="113" spans="1:26">
      <c r="A113" s="52">
        <v>661071000</v>
      </c>
      <c r="B113" s="52">
        <v>6</v>
      </c>
      <c r="C113" s="52">
        <v>0</v>
      </c>
      <c r="D113" s="62">
        <v>0</v>
      </c>
      <c r="E113" s="5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f t="shared" si="18"/>
        <v>0</v>
      </c>
      <c r="Z113" s="1">
        <f t="shared" si="19"/>
        <v>0</v>
      </c>
    </row>
    <row r="114" spans="1:26">
      <c r="A114" s="52">
        <v>661242000</v>
      </c>
      <c r="B114" s="52">
        <v>5</v>
      </c>
      <c r="C114" s="52">
        <v>0</v>
      </c>
      <c r="D114" s="62">
        <v>121</v>
      </c>
      <c r="E114" s="53">
        <v>2.0863598310000002</v>
      </c>
      <c r="F114">
        <v>8</v>
      </c>
      <c r="G114">
        <v>5</v>
      </c>
      <c r="H114">
        <v>13</v>
      </c>
      <c r="I114">
        <v>38</v>
      </c>
      <c r="J114">
        <v>57</v>
      </c>
      <c r="K114">
        <v>95</v>
      </c>
      <c r="L114">
        <v>13</v>
      </c>
      <c r="M114">
        <f t="shared" si="11"/>
        <v>0.95424250943932487</v>
      </c>
      <c r="N114">
        <f t="shared" si="12"/>
        <v>0.77815125038364363</v>
      </c>
      <c r="O114">
        <f t="shared" si="13"/>
        <v>1.146128035678238</v>
      </c>
      <c r="P114">
        <f t="shared" si="14"/>
        <v>1.5910646070264991</v>
      </c>
      <c r="Q114">
        <f t="shared" si="15"/>
        <v>1.7634279935629373</v>
      </c>
      <c r="R114">
        <f t="shared" si="16"/>
        <v>1.9822712330395684</v>
      </c>
      <c r="S114">
        <f t="shared" si="17"/>
        <v>1.146128035678238</v>
      </c>
      <c r="T114" s="1">
        <v>6.6115702479338845E-2</v>
      </c>
      <c r="U114" s="1">
        <v>4.1322314049586778E-2</v>
      </c>
      <c r="V114" s="1">
        <v>0.10743801652892562</v>
      </c>
      <c r="W114" s="1">
        <v>0.31404958677685951</v>
      </c>
      <c r="X114" s="1">
        <v>0.47107438016528924</v>
      </c>
      <c r="Y114" s="1">
        <f t="shared" si="18"/>
        <v>0.78512396694214881</v>
      </c>
      <c r="Z114" s="1">
        <f t="shared" si="19"/>
        <v>0.10743801652892562</v>
      </c>
    </row>
    <row r="115" spans="1:26">
      <c r="A115" s="52">
        <v>602070000</v>
      </c>
      <c r="B115" s="52">
        <v>5</v>
      </c>
      <c r="C115" s="52">
        <v>0</v>
      </c>
      <c r="D115" s="62">
        <v>7</v>
      </c>
      <c r="E115" s="53">
        <v>0.90308998699999998</v>
      </c>
      <c r="F115">
        <v>4</v>
      </c>
      <c r="G115">
        <v>0</v>
      </c>
      <c r="H115">
        <v>0</v>
      </c>
      <c r="I115">
        <v>3</v>
      </c>
      <c r="J115">
        <v>1</v>
      </c>
      <c r="K115">
        <v>4</v>
      </c>
      <c r="L115">
        <v>4</v>
      </c>
      <c r="M115">
        <f t="shared" si="11"/>
        <v>0.69897000433601886</v>
      </c>
      <c r="N115">
        <f t="shared" si="12"/>
        <v>0</v>
      </c>
      <c r="O115">
        <f t="shared" si="13"/>
        <v>0</v>
      </c>
      <c r="P115">
        <f t="shared" si="14"/>
        <v>0.6020599913279624</v>
      </c>
      <c r="Q115">
        <f t="shared" si="15"/>
        <v>0.3010299956639812</v>
      </c>
      <c r="R115">
        <f t="shared" si="16"/>
        <v>0.69897000433601886</v>
      </c>
      <c r="S115">
        <f t="shared" si="17"/>
        <v>0.69897000433601886</v>
      </c>
      <c r="T115" s="1">
        <v>0.5</v>
      </c>
      <c r="U115" s="1">
        <v>0</v>
      </c>
      <c r="V115" s="1">
        <v>0</v>
      </c>
      <c r="W115" s="1">
        <v>0.375</v>
      </c>
      <c r="X115" s="1">
        <v>0.125</v>
      </c>
      <c r="Y115" s="1">
        <f t="shared" si="18"/>
        <v>0.5</v>
      </c>
      <c r="Z115" s="1">
        <f t="shared" si="19"/>
        <v>0.5</v>
      </c>
    </row>
    <row r="116" spans="1:26">
      <c r="A116" s="52">
        <v>669948000</v>
      </c>
      <c r="B116" s="52">
        <v>5</v>
      </c>
      <c r="C116" s="52">
        <v>0</v>
      </c>
      <c r="D116" s="62">
        <v>3</v>
      </c>
      <c r="E116" s="53">
        <v>0.60205999099999996</v>
      </c>
      <c r="F116">
        <v>1</v>
      </c>
      <c r="G116">
        <v>0</v>
      </c>
      <c r="H116">
        <v>0</v>
      </c>
      <c r="I116">
        <v>2</v>
      </c>
      <c r="J116">
        <v>0</v>
      </c>
      <c r="K116">
        <v>2</v>
      </c>
      <c r="L116">
        <v>1</v>
      </c>
      <c r="M116">
        <f t="shared" si="11"/>
        <v>0.3010299956639812</v>
      </c>
      <c r="N116">
        <f t="shared" si="12"/>
        <v>0</v>
      </c>
      <c r="O116">
        <f t="shared" si="13"/>
        <v>0</v>
      </c>
      <c r="P116">
        <f t="shared" si="14"/>
        <v>0.47712125471966244</v>
      </c>
      <c r="Q116">
        <f t="shared" si="15"/>
        <v>0</v>
      </c>
      <c r="R116">
        <f t="shared" si="16"/>
        <v>0.47712125471966244</v>
      </c>
      <c r="S116">
        <f t="shared" si="17"/>
        <v>0.3010299956639812</v>
      </c>
      <c r="T116" s="1">
        <v>0.33333333333333331</v>
      </c>
      <c r="U116" s="1">
        <v>0</v>
      </c>
      <c r="V116" s="1">
        <v>0</v>
      </c>
      <c r="W116" s="1">
        <v>0.66666666666666663</v>
      </c>
      <c r="X116" s="1">
        <v>0</v>
      </c>
      <c r="Y116" s="1">
        <f t="shared" si="18"/>
        <v>0.66666666666666663</v>
      </c>
      <c r="Z116" s="1">
        <f t="shared" si="19"/>
        <v>0.33333333333333331</v>
      </c>
    </row>
    <row r="117" spans="1:26">
      <c r="A117" s="52">
        <v>674784000</v>
      </c>
      <c r="B117" s="52">
        <v>5</v>
      </c>
      <c r="C117" s="52">
        <v>0</v>
      </c>
      <c r="D117" s="62">
        <v>2</v>
      </c>
      <c r="E117" s="53">
        <v>0.47712125500000002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f t="shared" si="11"/>
        <v>0.3010299956639812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0.3010299956639812</v>
      </c>
      <c r="R117">
        <f t="shared" si="16"/>
        <v>0.3010299956639812</v>
      </c>
      <c r="S117">
        <f t="shared" si="17"/>
        <v>0.3010299956639812</v>
      </c>
      <c r="T117" s="1">
        <v>0.5</v>
      </c>
      <c r="U117" s="1">
        <v>0</v>
      </c>
      <c r="V117" s="1">
        <v>0</v>
      </c>
      <c r="W117" s="1">
        <v>0</v>
      </c>
      <c r="X117" s="1">
        <v>0.5</v>
      </c>
      <c r="Y117" s="1">
        <f t="shared" si="18"/>
        <v>0.5</v>
      </c>
      <c r="Z117" s="1">
        <f t="shared" si="19"/>
        <v>0.5</v>
      </c>
    </row>
    <row r="118" spans="1:26">
      <c r="A118" s="52">
        <v>679389000</v>
      </c>
      <c r="B118" s="52">
        <v>5</v>
      </c>
      <c r="C118" s="52">
        <v>0</v>
      </c>
      <c r="D118" s="62">
        <v>0</v>
      </c>
      <c r="E118" s="53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f t="shared" si="18"/>
        <v>0</v>
      </c>
      <c r="Z118" s="1">
        <f t="shared" si="19"/>
        <v>0</v>
      </c>
    </row>
    <row r="119" spans="1:26">
      <c r="A119" s="52">
        <v>621311000</v>
      </c>
      <c r="B119" s="52">
        <v>5</v>
      </c>
      <c r="C119" s="52">
        <v>0</v>
      </c>
      <c r="D119" s="62">
        <v>0</v>
      </c>
      <c r="E119" s="53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6"/>
        <v>0</v>
      </c>
      <c r="S119">
        <f t="shared" si="17"/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f t="shared" si="18"/>
        <v>0</v>
      </c>
      <c r="Z119" s="1">
        <f t="shared" si="19"/>
        <v>0</v>
      </c>
    </row>
    <row r="120" spans="1:26">
      <c r="A120" s="52">
        <v>604323000</v>
      </c>
      <c r="B120" s="52">
        <v>4</v>
      </c>
      <c r="C120" s="52">
        <v>0</v>
      </c>
      <c r="D120" s="62">
        <v>13</v>
      </c>
      <c r="E120" s="53">
        <v>1.1461280359999999</v>
      </c>
      <c r="F120">
        <v>2</v>
      </c>
      <c r="G120">
        <v>0</v>
      </c>
      <c r="H120">
        <v>1</v>
      </c>
      <c r="I120">
        <v>5</v>
      </c>
      <c r="J120">
        <v>5</v>
      </c>
      <c r="K120">
        <v>10</v>
      </c>
      <c r="L120">
        <v>2</v>
      </c>
      <c r="M120">
        <f t="shared" si="11"/>
        <v>0.47712125471966244</v>
      </c>
      <c r="N120">
        <f t="shared" si="12"/>
        <v>0</v>
      </c>
      <c r="O120">
        <f t="shared" si="13"/>
        <v>0.3010299956639812</v>
      </c>
      <c r="P120">
        <f t="shared" si="14"/>
        <v>0.77815125038364363</v>
      </c>
      <c r="Q120">
        <f t="shared" si="15"/>
        <v>0.77815125038364363</v>
      </c>
      <c r="R120">
        <f t="shared" si="16"/>
        <v>1.0413926851582251</v>
      </c>
      <c r="S120">
        <f t="shared" si="17"/>
        <v>0.47712125471966244</v>
      </c>
      <c r="T120" s="1">
        <v>0.15384615384615385</v>
      </c>
      <c r="U120" s="1">
        <v>0</v>
      </c>
      <c r="V120" s="1">
        <v>7.6923076923076927E-2</v>
      </c>
      <c r="W120" s="1">
        <v>0.38461538461538464</v>
      </c>
      <c r="X120" s="1">
        <v>0.38461538461538464</v>
      </c>
      <c r="Y120" s="1">
        <f t="shared" si="18"/>
        <v>0.76923076923076927</v>
      </c>
      <c r="Z120" s="1">
        <f t="shared" si="19"/>
        <v>0.15384615384615385</v>
      </c>
    </row>
    <row r="121" spans="1:26">
      <c r="A121" s="52">
        <v>621085000</v>
      </c>
      <c r="B121" s="52">
        <v>4</v>
      </c>
      <c r="C121" s="52">
        <v>0</v>
      </c>
      <c r="D121" s="62">
        <v>4</v>
      </c>
      <c r="E121" s="53">
        <v>0.69897000399999998</v>
      </c>
      <c r="F121">
        <v>1</v>
      </c>
      <c r="G121">
        <v>0</v>
      </c>
      <c r="H121">
        <v>0</v>
      </c>
      <c r="I121">
        <v>0</v>
      </c>
      <c r="J121">
        <v>3</v>
      </c>
      <c r="K121">
        <v>3</v>
      </c>
      <c r="L121">
        <v>1</v>
      </c>
      <c r="M121">
        <f t="shared" si="11"/>
        <v>0.3010299956639812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0.6020599913279624</v>
      </c>
      <c r="R121">
        <f t="shared" si="16"/>
        <v>0.6020599913279624</v>
      </c>
      <c r="S121">
        <f t="shared" si="17"/>
        <v>0.3010299956639812</v>
      </c>
      <c r="T121" s="1">
        <v>0.25</v>
      </c>
      <c r="U121" s="1">
        <v>0</v>
      </c>
      <c r="V121" s="1">
        <v>0</v>
      </c>
      <c r="W121" s="1">
        <v>0</v>
      </c>
      <c r="X121" s="1">
        <v>0.75</v>
      </c>
      <c r="Y121" s="1">
        <f t="shared" si="18"/>
        <v>0.75</v>
      </c>
      <c r="Z121" s="1">
        <f t="shared" si="19"/>
        <v>0.25</v>
      </c>
    </row>
    <row r="122" spans="1:26">
      <c r="A122" s="52">
        <v>669947000</v>
      </c>
      <c r="B122" s="52">
        <v>4</v>
      </c>
      <c r="C122" s="52">
        <v>0</v>
      </c>
      <c r="D122" s="62">
        <v>3</v>
      </c>
      <c r="E122" s="53">
        <v>0.60205999099999996</v>
      </c>
      <c r="F122">
        <v>0</v>
      </c>
      <c r="G122">
        <v>0</v>
      </c>
      <c r="H122">
        <v>2</v>
      </c>
      <c r="I122">
        <v>1</v>
      </c>
      <c r="J122">
        <v>0</v>
      </c>
      <c r="K122">
        <v>1</v>
      </c>
      <c r="L122">
        <v>0</v>
      </c>
      <c r="M122">
        <f t="shared" si="11"/>
        <v>0</v>
      </c>
      <c r="N122">
        <f t="shared" si="12"/>
        <v>0</v>
      </c>
      <c r="O122">
        <f t="shared" si="13"/>
        <v>0.47712125471966244</v>
      </c>
      <c r="P122">
        <f t="shared" si="14"/>
        <v>0.3010299956639812</v>
      </c>
      <c r="Q122">
        <f t="shared" si="15"/>
        <v>0</v>
      </c>
      <c r="R122">
        <f t="shared" si="16"/>
        <v>0.3010299956639812</v>
      </c>
      <c r="S122">
        <f t="shared" si="17"/>
        <v>0</v>
      </c>
      <c r="T122" s="1">
        <v>0</v>
      </c>
      <c r="U122" s="1">
        <v>0</v>
      </c>
      <c r="V122" s="1">
        <v>0.66666666666666663</v>
      </c>
      <c r="W122" s="1">
        <v>0.33333333333333331</v>
      </c>
      <c r="X122" s="1">
        <v>0</v>
      </c>
      <c r="Y122" s="1">
        <f t="shared" si="18"/>
        <v>0.33333333333333331</v>
      </c>
      <c r="Z122" s="1">
        <f t="shared" si="19"/>
        <v>0</v>
      </c>
    </row>
    <row r="123" spans="1:26">
      <c r="A123" s="52">
        <v>679665000</v>
      </c>
      <c r="B123" s="52">
        <v>4</v>
      </c>
      <c r="C123" s="52">
        <v>0</v>
      </c>
      <c r="D123" s="62">
        <v>0</v>
      </c>
      <c r="E123" s="5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  <c r="S123">
        <f t="shared" si="17"/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f t="shared" si="18"/>
        <v>0</v>
      </c>
      <c r="Z123" s="1">
        <f t="shared" si="19"/>
        <v>0</v>
      </c>
    </row>
    <row r="124" spans="1:26">
      <c r="A124" s="52">
        <v>665901000</v>
      </c>
      <c r="B124" s="52">
        <v>3</v>
      </c>
      <c r="C124" s="52">
        <v>0</v>
      </c>
      <c r="D124" s="62">
        <v>0</v>
      </c>
      <c r="E124" s="53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  <c r="S124">
        <f t="shared" si="17"/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f t="shared" si="18"/>
        <v>0</v>
      </c>
      <c r="Z124" s="1">
        <f t="shared" si="19"/>
        <v>0</v>
      </c>
    </row>
    <row r="125" spans="1:26">
      <c r="A125" s="52">
        <v>601223000</v>
      </c>
      <c r="B125" s="52">
        <v>3</v>
      </c>
      <c r="C125" s="52">
        <v>0</v>
      </c>
      <c r="D125" s="62">
        <v>0</v>
      </c>
      <c r="E125" s="53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  <c r="S125">
        <f t="shared" si="17"/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f t="shared" si="18"/>
        <v>0</v>
      </c>
      <c r="Z125" s="1">
        <f t="shared" si="19"/>
        <v>0</v>
      </c>
    </row>
    <row r="126" spans="1:26">
      <c r="A126" s="52">
        <v>624942000</v>
      </c>
      <c r="B126" s="52">
        <v>3</v>
      </c>
      <c r="C126" s="52">
        <v>0</v>
      </c>
      <c r="D126" s="62">
        <v>0</v>
      </c>
      <c r="E126" s="53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S126">
        <f t="shared" si="17"/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f t="shared" si="18"/>
        <v>0</v>
      </c>
      <c r="Z126" s="1">
        <f t="shared" si="19"/>
        <v>0</v>
      </c>
    </row>
    <row r="127" spans="1:26">
      <c r="A127" s="52">
        <v>622382000</v>
      </c>
      <c r="B127" s="52">
        <v>3</v>
      </c>
      <c r="C127" s="52">
        <v>0</v>
      </c>
      <c r="D127" s="62">
        <v>0</v>
      </c>
      <c r="E127" s="53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>
        <f t="shared" si="16"/>
        <v>0</v>
      </c>
      <c r="S127">
        <f t="shared" si="17"/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f t="shared" si="18"/>
        <v>0</v>
      </c>
      <c r="Z127" s="1">
        <f t="shared" si="19"/>
        <v>0</v>
      </c>
    </row>
    <row r="128" spans="1:26">
      <c r="A128" s="52">
        <v>648161000</v>
      </c>
      <c r="B128" s="52">
        <v>2</v>
      </c>
      <c r="C128" s="52">
        <v>0</v>
      </c>
      <c r="D128" s="62">
        <v>127</v>
      </c>
      <c r="E128" s="53">
        <v>2.10720997</v>
      </c>
      <c r="F128">
        <v>2</v>
      </c>
      <c r="G128">
        <v>0</v>
      </c>
      <c r="H128">
        <v>3</v>
      </c>
      <c r="I128">
        <v>9</v>
      </c>
      <c r="J128">
        <v>9</v>
      </c>
      <c r="K128">
        <v>18</v>
      </c>
      <c r="L128">
        <v>2</v>
      </c>
      <c r="M128">
        <f t="shared" si="11"/>
        <v>0.47712125471966244</v>
      </c>
      <c r="N128">
        <f t="shared" si="12"/>
        <v>0</v>
      </c>
      <c r="O128">
        <f t="shared" si="13"/>
        <v>0.6020599913279624</v>
      </c>
      <c r="P128">
        <f t="shared" si="14"/>
        <v>1</v>
      </c>
      <c r="Q128">
        <f t="shared" si="15"/>
        <v>1</v>
      </c>
      <c r="R128">
        <f t="shared" si="16"/>
        <v>1.2787536009528289</v>
      </c>
      <c r="S128">
        <f t="shared" si="17"/>
        <v>0.47712125471966244</v>
      </c>
      <c r="T128" s="1">
        <v>8.6956521739130432E-2</v>
      </c>
      <c r="U128" s="1">
        <v>0</v>
      </c>
      <c r="V128" s="1">
        <v>0.13043478260869565</v>
      </c>
      <c r="W128" s="1">
        <v>0.39130434782608697</v>
      </c>
      <c r="X128" s="1">
        <v>0.39130434782608697</v>
      </c>
      <c r="Y128" s="1">
        <f t="shared" si="18"/>
        <v>0.78260869565217395</v>
      </c>
      <c r="Z128" s="1">
        <f t="shared" si="19"/>
        <v>8.6956521739130432E-2</v>
      </c>
    </row>
    <row r="129" spans="1:26">
      <c r="A129" s="52">
        <v>679910000</v>
      </c>
      <c r="B129" s="52">
        <v>2</v>
      </c>
      <c r="C129" s="52">
        <v>0</v>
      </c>
      <c r="D129" s="62">
        <v>7</v>
      </c>
      <c r="E129" s="53">
        <v>0.90308998699999998</v>
      </c>
      <c r="F129">
        <v>0</v>
      </c>
      <c r="G129">
        <v>0</v>
      </c>
      <c r="H129">
        <v>0</v>
      </c>
      <c r="I129">
        <v>3</v>
      </c>
      <c r="J129">
        <v>4</v>
      </c>
      <c r="K129">
        <v>7</v>
      </c>
      <c r="L129"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0.6020599913279624</v>
      </c>
      <c r="Q129">
        <f t="shared" si="15"/>
        <v>0.69897000433601886</v>
      </c>
      <c r="R129">
        <f t="shared" si="16"/>
        <v>0.90308998699194354</v>
      </c>
      <c r="S129">
        <f t="shared" si="17"/>
        <v>0</v>
      </c>
      <c r="T129" s="1">
        <v>0</v>
      </c>
      <c r="U129" s="1">
        <v>0</v>
      </c>
      <c r="V129" s="1">
        <v>0</v>
      </c>
      <c r="W129" s="1">
        <v>0.42857142857142855</v>
      </c>
      <c r="X129" s="1">
        <v>0.5714285714285714</v>
      </c>
      <c r="Y129" s="1">
        <f t="shared" si="18"/>
        <v>1</v>
      </c>
      <c r="Z129" s="1">
        <f t="shared" si="19"/>
        <v>0</v>
      </c>
    </row>
    <row r="130" spans="1:26">
      <c r="A130" s="52">
        <v>653607000</v>
      </c>
      <c r="B130" s="52">
        <v>2</v>
      </c>
      <c r="C130" s="52">
        <v>0</v>
      </c>
      <c r="D130" s="62">
        <v>6</v>
      </c>
      <c r="E130" s="53">
        <v>0.84509803999999999</v>
      </c>
      <c r="F130">
        <v>1</v>
      </c>
      <c r="G130">
        <v>0</v>
      </c>
      <c r="H130">
        <v>0</v>
      </c>
      <c r="I130">
        <v>4</v>
      </c>
      <c r="J130">
        <v>1</v>
      </c>
      <c r="K130">
        <v>5</v>
      </c>
      <c r="L130">
        <v>1</v>
      </c>
      <c r="M130">
        <f t="shared" si="11"/>
        <v>0.3010299956639812</v>
      </c>
      <c r="N130">
        <f t="shared" si="12"/>
        <v>0</v>
      </c>
      <c r="O130">
        <f t="shared" si="13"/>
        <v>0</v>
      </c>
      <c r="P130">
        <f t="shared" si="14"/>
        <v>0.69897000433601886</v>
      </c>
      <c r="Q130">
        <f t="shared" si="15"/>
        <v>0.3010299956639812</v>
      </c>
      <c r="R130">
        <f t="shared" si="16"/>
        <v>0.77815125038364363</v>
      </c>
      <c r="S130">
        <f t="shared" si="17"/>
        <v>0.3010299956639812</v>
      </c>
      <c r="T130" s="1">
        <v>0.16666666666666666</v>
      </c>
      <c r="U130" s="1">
        <v>0</v>
      </c>
      <c r="V130" s="1">
        <v>0</v>
      </c>
      <c r="W130" s="1">
        <v>0.66666666666666663</v>
      </c>
      <c r="X130" s="1">
        <v>0.16666666666666666</v>
      </c>
      <c r="Y130" s="1">
        <f t="shared" si="18"/>
        <v>0.83333333333333326</v>
      </c>
      <c r="Z130" s="1">
        <f t="shared" si="19"/>
        <v>0.16666666666666666</v>
      </c>
    </row>
    <row r="131" spans="1:26">
      <c r="A131" s="52">
        <v>656136000</v>
      </c>
      <c r="B131" s="52">
        <v>2</v>
      </c>
      <c r="C131" s="52">
        <v>0</v>
      </c>
      <c r="D131" s="62">
        <v>3</v>
      </c>
      <c r="E131" s="53">
        <v>0.60205999099999996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</v>
      </c>
      <c r="M131">
        <f t="shared" si="11"/>
        <v>0.6020599913279624</v>
      </c>
      <c r="N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0</v>
      </c>
      <c r="R131">
        <f t="shared" si="16"/>
        <v>0</v>
      </c>
      <c r="S131">
        <f t="shared" si="17"/>
        <v>0.6020599913279624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f t="shared" si="18"/>
        <v>0</v>
      </c>
      <c r="Z131" s="1">
        <f t="shared" si="19"/>
        <v>1</v>
      </c>
    </row>
    <row r="132" spans="1:26">
      <c r="A132" s="52">
        <v>656134000</v>
      </c>
      <c r="B132" s="52">
        <v>2</v>
      </c>
      <c r="C132" s="52">
        <v>0</v>
      </c>
      <c r="D132" s="62">
        <v>2</v>
      </c>
      <c r="E132" s="53">
        <v>0.47712125500000002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f t="shared" ref="M132:M163" si="20">LOG(1+F132)</f>
        <v>0</v>
      </c>
      <c r="N132">
        <f t="shared" ref="N132:N163" si="21">LOG(1+G132)</f>
        <v>0.3010299956639812</v>
      </c>
      <c r="O132">
        <f t="shared" ref="O132:O163" si="22">LOG(1+H132)</f>
        <v>0.3010299956639812</v>
      </c>
      <c r="P132">
        <f t="shared" ref="P132:P163" si="23">LOG(1+I132)</f>
        <v>0</v>
      </c>
      <c r="Q132">
        <f t="shared" ref="Q132:Q163" si="24">LOG(1+J132)</f>
        <v>0</v>
      </c>
      <c r="R132">
        <f t="shared" ref="R132:R163" si="25">LOG(1+K132)</f>
        <v>0</v>
      </c>
      <c r="S132">
        <f t="shared" ref="S132:S163" si="26">LOG(1+L132)</f>
        <v>0.3010299956639812</v>
      </c>
      <c r="T132" s="1">
        <v>0</v>
      </c>
      <c r="U132" s="1">
        <v>0.5</v>
      </c>
      <c r="V132" s="1">
        <v>0.5</v>
      </c>
      <c r="W132" s="1">
        <v>0</v>
      </c>
      <c r="X132" s="1">
        <v>0</v>
      </c>
      <c r="Y132" s="1">
        <f t="shared" ref="Y132:Y163" si="27">SUM(W132:X132)</f>
        <v>0</v>
      </c>
      <c r="Z132" s="1">
        <f t="shared" ref="Z132:Z163" si="28">SUM(T132:U132)</f>
        <v>0.5</v>
      </c>
    </row>
    <row r="133" spans="1:26">
      <c r="A133" s="52">
        <v>621083000</v>
      </c>
      <c r="B133" s="52">
        <v>2</v>
      </c>
      <c r="C133" s="52">
        <v>0</v>
      </c>
      <c r="D133" s="62">
        <v>2</v>
      </c>
      <c r="E133" s="53">
        <v>0.47712125500000002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2</v>
      </c>
      <c r="L133">
        <v>0</v>
      </c>
      <c r="M133">
        <f t="shared" si="20"/>
        <v>0</v>
      </c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0.47712125471966244</v>
      </c>
      <c r="R133">
        <f t="shared" si="25"/>
        <v>0.47712125471966244</v>
      </c>
      <c r="S133">
        <f t="shared" si="26"/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f t="shared" si="27"/>
        <v>1</v>
      </c>
      <c r="Z133" s="1">
        <f t="shared" si="28"/>
        <v>0</v>
      </c>
    </row>
    <row r="134" spans="1:26">
      <c r="A134" s="52">
        <v>659109000</v>
      </c>
      <c r="B134" s="52">
        <v>2</v>
      </c>
      <c r="C134" s="52">
        <v>0</v>
      </c>
      <c r="D134" s="62">
        <v>0</v>
      </c>
      <c r="E134" s="53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20"/>
        <v>0</v>
      </c>
      <c r="N134">
        <f t="shared" si="21"/>
        <v>0</v>
      </c>
      <c r="O134">
        <f t="shared" si="22"/>
        <v>0</v>
      </c>
      <c r="P134">
        <f t="shared" si="23"/>
        <v>0</v>
      </c>
      <c r="Q134">
        <f t="shared" si="24"/>
        <v>0</v>
      </c>
      <c r="R134">
        <f t="shared" si="25"/>
        <v>0</v>
      </c>
      <c r="S134">
        <f t="shared" si="26"/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f t="shared" si="27"/>
        <v>0</v>
      </c>
      <c r="Z134" s="1">
        <f t="shared" si="28"/>
        <v>0</v>
      </c>
    </row>
    <row r="135" spans="1:26">
      <c r="A135" s="52">
        <v>683109000</v>
      </c>
      <c r="B135" s="52">
        <v>2</v>
      </c>
      <c r="C135" s="52">
        <v>0</v>
      </c>
      <c r="D135" s="62">
        <v>0</v>
      </c>
      <c r="E135" s="53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  <c r="R135">
        <f t="shared" si="25"/>
        <v>0</v>
      </c>
      <c r="S135">
        <f t="shared" si="26"/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f t="shared" si="27"/>
        <v>0</v>
      </c>
      <c r="Z135" s="1">
        <f t="shared" si="28"/>
        <v>0</v>
      </c>
    </row>
    <row r="136" spans="1:26">
      <c r="A136" s="52">
        <v>674786000</v>
      </c>
      <c r="B136" s="52">
        <v>2</v>
      </c>
      <c r="C136" s="52">
        <v>0</v>
      </c>
      <c r="D136" s="62">
        <v>0</v>
      </c>
      <c r="E136" s="53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 t="shared" si="20"/>
        <v>0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f t="shared" si="27"/>
        <v>0</v>
      </c>
      <c r="Z136" s="1">
        <f t="shared" si="28"/>
        <v>0</v>
      </c>
    </row>
    <row r="137" spans="1:26">
      <c r="A137" s="52">
        <v>640690000</v>
      </c>
      <c r="B137" s="52">
        <v>1</v>
      </c>
      <c r="C137" s="52">
        <v>0</v>
      </c>
      <c r="D137" s="62">
        <v>497</v>
      </c>
      <c r="E137" s="53">
        <v>2.6972293430000001</v>
      </c>
      <c r="F137">
        <v>61</v>
      </c>
      <c r="G137">
        <v>11</v>
      </c>
      <c r="H137">
        <v>53</v>
      </c>
      <c r="I137">
        <v>142</v>
      </c>
      <c r="J137">
        <v>235</v>
      </c>
      <c r="K137">
        <v>377</v>
      </c>
      <c r="L137">
        <v>72</v>
      </c>
      <c r="M137">
        <f t="shared" si="20"/>
        <v>1.7923916894982539</v>
      </c>
      <c r="N137">
        <f t="shared" si="21"/>
        <v>1.0791812460476249</v>
      </c>
      <c r="O137">
        <f t="shared" si="22"/>
        <v>1.7323937598229686</v>
      </c>
      <c r="P137">
        <f t="shared" si="23"/>
        <v>2.1553360374650619</v>
      </c>
      <c r="Q137">
        <f t="shared" si="24"/>
        <v>2.3729120029701067</v>
      </c>
      <c r="R137">
        <f t="shared" si="25"/>
        <v>2.5774917998372255</v>
      </c>
      <c r="S137">
        <f t="shared" si="26"/>
        <v>1.8633228601204559</v>
      </c>
      <c r="T137" s="1">
        <v>0.12151394422310757</v>
      </c>
      <c r="U137" s="1">
        <v>2.1912350597609563E-2</v>
      </c>
      <c r="V137" s="1">
        <v>0.10557768924302789</v>
      </c>
      <c r="W137" s="1">
        <v>0.28286852589641437</v>
      </c>
      <c r="X137" s="1">
        <v>0.46812749003984061</v>
      </c>
      <c r="Y137" s="1">
        <f t="shared" si="27"/>
        <v>0.75099601593625498</v>
      </c>
      <c r="Z137" s="1">
        <f t="shared" si="28"/>
        <v>0.14342629482071714</v>
      </c>
    </row>
    <row r="138" spans="1:26">
      <c r="A138" s="52">
        <v>632309000</v>
      </c>
      <c r="B138" s="52">
        <v>1</v>
      </c>
      <c r="C138" s="52">
        <v>0</v>
      </c>
      <c r="D138" s="62">
        <v>6</v>
      </c>
      <c r="E138" s="53">
        <v>0.84509803999999999</v>
      </c>
      <c r="F138">
        <v>0</v>
      </c>
      <c r="G138">
        <v>1</v>
      </c>
      <c r="H138">
        <v>0</v>
      </c>
      <c r="I138">
        <v>3</v>
      </c>
      <c r="J138">
        <v>2</v>
      </c>
      <c r="K138">
        <v>5</v>
      </c>
      <c r="L138">
        <v>1</v>
      </c>
      <c r="M138">
        <f t="shared" si="20"/>
        <v>0</v>
      </c>
      <c r="N138">
        <f t="shared" si="21"/>
        <v>0.3010299956639812</v>
      </c>
      <c r="O138">
        <f t="shared" si="22"/>
        <v>0</v>
      </c>
      <c r="P138">
        <f t="shared" si="23"/>
        <v>0.6020599913279624</v>
      </c>
      <c r="Q138">
        <f t="shared" si="24"/>
        <v>0.47712125471966244</v>
      </c>
      <c r="R138">
        <f t="shared" si="25"/>
        <v>0.77815125038364363</v>
      </c>
      <c r="S138">
        <f t="shared" si="26"/>
        <v>0.3010299956639812</v>
      </c>
      <c r="T138" s="1">
        <v>0</v>
      </c>
      <c r="U138" s="1">
        <v>0.16666666666666666</v>
      </c>
      <c r="V138" s="1">
        <v>0</v>
      </c>
      <c r="W138" s="1">
        <v>0.5</v>
      </c>
      <c r="X138" s="1">
        <v>0.33333333333333331</v>
      </c>
      <c r="Y138" s="1">
        <f t="shared" si="27"/>
        <v>0.83333333333333326</v>
      </c>
      <c r="Z138" s="1">
        <f t="shared" si="28"/>
        <v>0.16666666666666666</v>
      </c>
    </row>
    <row r="139" spans="1:26">
      <c r="A139" s="52">
        <v>656135000</v>
      </c>
      <c r="B139" s="52">
        <v>1</v>
      </c>
      <c r="C139" s="52">
        <v>0</v>
      </c>
      <c r="D139" s="62">
        <v>4</v>
      </c>
      <c r="E139" s="53">
        <v>0.69897000399999998</v>
      </c>
      <c r="F139">
        <v>3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3</v>
      </c>
      <c r="M139">
        <f t="shared" si="20"/>
        <v>0.6020599913279624</v>
      </c>
      <c r="N139">
        <f t="shared" si="21"/>
        <v>0</v>
      </c>
      <c r="O139">
        <f t="shared" si="22"/>
        <v>0</v>
      </c>
      <c r="P139">
        <f t="shared" si="23"/>
        <v>0.3010299956639812</v>
      </c>
      <c r="Q139">
        <f t="shared" si="24"/>
        <v>0</v>
      </c>
      <c r="R139">
        <f t="shared" si="25"/>
        <v>0.3010299956639812</v>
      </c>
      <c r="S139">
        <f t="shared" si="26"/>
        <v>0.6020599913279624</v>
      </c>
      <c r="T139" s="1">
        <v>0.75</v>
      </c>
      <c r="U139" s="1">
        <v>0</v>
      </c>
      <c r="V139" s="1">
        <v>0</v>
      </c>
      <c r="W139" s="1">
        <v>0.25</v>
      </c>
      <c r="X139" s="1">
        <v>0</v>
      </c>
      <c r="Y139" s="1">
        <f t="shared" si="27"/>
        <v>0.25</v>
      </c>
      <c r="Z139" s="1">
        <f t="shared" si="28"/>
        <v>0.75</v>
      </c>
    </row>
    <row r="140" spans="1:26">
      <c r="A140" s="52">
        <v>605360000</v>
      </c>
      <c r="B140" s="52">
        <v>1</v>
      </c>
      <c r="C140" s="52">
        <v>0</v>
      </c>
      <c r="D140" s="62">
        <v>4</v>
      </c>
      <c r="E140" s="53">
        <v>0.69897000399999998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2</v>
      </c>
      <c r="M140">
        <f t="shared" si="20"/>
        <v>0.3010299956639812</v>
      </c>
      <c r="N140">
        <f t="shared" si="21"/>
        <v>0.3010299956639812</v>
      </c>
      <c r="O140">
        <f t="shared" si="22"/>
        <v>0.3010299956639812</v>
      </c>
      <c r="P140">
        <f t="shared" si="23"/>
        <v>0.3010299956639812</v>
      </c>
      <c r="Q140">
        <f t="shared" si="24"/>
        <v>0</v>
      </c>
      <c r="R140">
        <f t="shared" si="25"/>
        <v>0.3010299956639812</v>
      </c>
      <c r="S140">
        <f t="shared" si="26"/>
        <v>0.47712125471966244</v>
      </c>
      <c r="T140" s="1">
        <v>0.25</v>
      </c>
      <c r="U140" s="1">
        <v>0.25</v>
      </c>
      <c r="V140" s="1">
        <v>0.25</v>
      </c>
      <c r="W140" s="1">
        <v>0.25</v>
      </c>
      <c r="X140" s="1">
        <v>0</v>
      </c>
      <c r="Y140" s="1">
        <f t="shared" si="27"/>
        <v>0.25</v>
      </c>
      <c r="Z140" s="1">
        <f t="shared" si="28"/>
        <v>0.5</v>
      </c>
    </row>
    <row r="141" spans="1:26">
      <c r="A141" s="52">
        <v>601624000</v>
      </c>
      <c r="B141" s="52">
        <v>1</v>
      </c>
      <c r="C141" s="52">
        <v>0</v>
      </c>
      <c r="D141" s="62">
        <v>1</v>
      </c>
      <c r="E141" s="53">
        <v>0.30102999600000002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f t="shared" si="20"/>
        <v>0.3010299956639812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  <c r="R141">
        <f t="shared" si="25"/>
        <v>0</v>
      </c>
      <c r="S141">
        <f t="shared" si="26"/>
        <v>0.3010299956639812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f t="shared" si="27"/>
        <v>0</v>
      </c>
      <c r="Z141" s="1">
        <f t="shared" si="28"/>
        <v>1</v>
      </c>
    </row>
    <row r="142" spans="1:26">
      <c r="A142" s="52">
        <v>629216000</v>
      </c>
      <c r="B142" s="52">
        <v>1</v>
      </c>
      <c r="C142" s="52">
        <v>0</v>
      </c>
      <c r="D142" s="62">
        <v>0</v>
      </c>
      <c r="E142" s="53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f t="shared" si="27"/>
        <v>0</v>
      </c>
      <c r="Z142" s="1">
        <f t="shared" si="28"/>
        <v>0</v>
      </c>
    </row>
    <row r="143" spans="1:26">
      <c r="A143" s="52">
        <v>633217000</v>
      </c>
      <c r="B143" s="52">
        <v>1</v>
      </c>
      <c r="C143" s="52">
        <v>0</v>
      </c>
      <c r="D143" s="62">
        <v>0</v>
      </c>
      <c r="E143" s="5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 t="shared" si="20"/>
        <v>0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  <c r="R143">
        <f t="shared" si="25"/>
        <v>0</v>
      </c>
      <c r="S143">
        <f t="shared" si="26"/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f t="shared" si="27"/>
        <v>0</v>
      </c>
      <c r="Z143" s="1">
        <f t="shared" si="28"/>
        <v>0</v>
      </c>
    </row>
    <row r="144" spans="1:26">
      <c r="A144" s="52">
        <v>651639000</v>
      </c>
      <c r="B144" s="52">
        <v>0</v>
      </c>
      <c r="C144" s="52">
        <v>0</v>
      </c>
      <c r="D144" s="62">
        <v>7</v>
      </c>
      <c r="E144" s="53">
        <v>0.90308998699999998</v>
      </c>
      <c r="F144">
        <v>2</v>
      </c>
      <c r="G144">
        <v>0</v>
      </c>
      <c r="H144">
        <v>1</v>
      </c>
      <c r="I144">
        <v>0</v>
      </c>
      <c r="J144">
        <v>4</v>
      </c>
      <c r="K144">
        <v>4</v>
      </c>
      <c r="L144">
        <v>2</v>
      </c>
      <c r="M144">
        <f t="shared" si="20"/>
        <v>0.47712125471966244</v>
      </c>
      <c r="N144">
        <f t="shared" si="21"/>
        <v>0</v>
      </c>
      <c r="O144">
        <f t="shared" si="22"/>
        <v>0.3010299956639812</v>
      </c>
      <c r="P144">
        <f t="shared" si="23"/>
        <v>0</v>
      </c>
      <c r="Q144">
        <f t="shared" si="24"/>
        <v>0.69897000433601886</v>
      </c>
      <c r="R144">
        <f t="shared" si="25"/>
        <v>0.69897000433601886</v>
      </c>
      <c r="S144">
        <f t="shared" si="26"/>
        <v>0.47712125471966244</v>
      </c>
      <c r="T144" s="1">
        <v>0.2857142857142857</v>
      </c>
      <c r="U144" s="1">
        <v>0</v>
      </c>
      <c r="V144" s="1">
        <v>0.14285714285714285</v>
      </c>
      <c r="W144" s="1">
        <v>0</v>
      </c>
      <c r="X144" s="1">
        <v>0.5714285714285714</v>
      </c>
      <c r="Y144" s="1">
        <f t="shared" si="27"/>
        <v>0.5714285714285714</v>
      </c>
      <c r="Z144" s="1">
        <f t="shared" si="28"/>
        <v>0.2857142857142857</v>
      </c>
    </row>
    <row r="145" spans="1:26">
      <c r="A145" s="52">
        <v>679892000</v>
      </c>
      <c r="B145" s="52">
        <v>0</v>
      </c>
      <c r="C145" s="52">
        <v>0</v>
      </c>
      <c r="D145" s="62">
        <v>4</v>
      </c>
      <c r="E145" s="53">
        <v>0.69897000399999998</v>
      </c>
      <c r="F145">
        <v>1</v>
      </c>
      <c r="G145">
        <v>0</v>
      </c>
      <c r="H145">
        <v>0</v>
      </c>
      <c r="I145">
        <v>1</v>
      </c>
      <c r="J145">
        <v>2</v>
      </c>
      <c r="K145">
        <v>3</v>
      </c>
      <c r="L145">
        <v>1</v>
      </c>
      <c r="M145">
        <f t="shared" si="20"/>
        <v>0.3010299956639812</v>
      </c>
      <c r="N145">
        <f t="shared" si="21"/>
        <v>0</v>
      </c>
      <c r="O145">
        <f t="shared" si="22"/>
        <v>0</v>
      </c>
      <c r="P145">
        <f t="shared" si="23"/>
        <v>0.3010299956639812</v>
      </c>
      <c r="Q145">
        <f t="shared" si="24"/>
        <v>0.47712125471966244</v>
      </c>
      <c r="R145">
        <f t="shared" si="25"/>
        <v>0.6020599913279624</v>
      </c>
      <c r="S145">
        <f t="shared" si="26"/>
        <v>0.3010299956639812</v>
      </c>
      <c r="T145" s="1">
        <v>0.25</v>
      </c>
      <c r="U145" s="1">
        <v>0</v>
      </c>
      <c r="V145" s="1">
        <v>0</v>
      </c>
      <c r="W145" s="1">
        <v>0.25</v>
      </c>
      <c r="X145" s="1">
        <v>0.5</v>
      </c>
      <c r="Y145" s="1">
        <f t="shared" si="27"/>
        <v>0.75</v>
      </c>
      <c r="Z145" s="1">
        <f t="shared" si="28"/>
        <v>0.25</v>
      </c>
    </row>
    <row r="146" spans="1:26">
      <c r="A146" s="52">
        <v>605359000</v>
      </c>
      <c r="B146" s="52">
        <v>0</v>
      </c>
      <c r="C146" s="52">
        <v>0</v>
      </c>
      <c r="D146" s="62">
        <v>3</v>
      </c>
      <c r="E146" s="53">
        <v>0.60205999099999996</v>
      </c>
      <c r="F146">
        <v>2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2</v>
      </c>
      <c r="M146">
        <f t="shared" si="20"/>
        <v>0.47712125471966244</v>
      </c>
      <c r="N146">
        <f t="shared" si="21"/>
        <v>0</v>
      </c>
      <c r="O146">
        <f t="shared" si="22"/>
        <v>0</v>
      </c>
      <c r="P146">
        <f t="shared" si="23"/>
        <v>0</v>
      </c>
      <c r="Q146">
        <f t="shared" si="24"/>
        <v>0.3010299956639812</v>
      </c>
      <c r="R146">
        <f t="shared" si="25"/>
        <v>0.3010299956639812</v>
      </c>
      <c r="S146">
        <f t="shared" si="26"/>
        <v>0.47712125471966244</v>
      </c>
      <c r="T146" s="1">
        <v>0.66666666666666663</v>
      </c>
      <c r="U146" s="1">
        <v>0</v>
      </c>
      <c r="V146" s="1">
        <v>0</v>
      </c>
      <c r="W146" s="1">
        <v>0</v>
      </c>
      <c r="X146" s="1">
        <v>0.33333333333333331</v>
      </c>
      <c r="Y146" s="1">
        <f t="shared" si="27"/>
        <v>0.33333333333333331</v>
      </c>
      <c r="Z146" s="1">
        <f t="shared" si="28"/>
        <v>0.66666666666666663</v>
      </c>
    </row>
    <row r="147" spans="1:26">
      <c r="A147" s="52">
        <v>633214000</v>
      </c>
      <c r="B147" s="52">
        <v>0</v>
      </c>
      <c r="C147" s="52">
        <v>0</v>
      </c>
      <c r="D147" s="62">
        <v>1</v>
      </c>
      <c r="E147" s="53">
        <v>0.30102999600000002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f t="shared" si="20"/>
        <v>0</v>
      </c>
      <c r="N147">
        <f t="shared" si="21"/>
        <v>0</v>
      </c>
      <c r="O147">
        <f t="shared" si="22"/>
        <v>0.3010299956639812</v>
      </c>
      <c r="P147">
        <f t="shared" si="23"/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>
        <f t="shared" si="27"/>
        <v>0</v>
      </c>
      <c r="Z147" s="1">
        <f t="shared" si="28"/>
        <v>0</v>
      </c>
    </row>
    <row r="148" spans="1:26">
      <c r="A148" s="52">
        <v>621086000</v>
      </c>
      <c r="B148" s="52">
        <v>0</v>
      </c>
      <c r="C148" s="52">
        <v>0</v>
      </c>
      <c r="D148" s="62">
        <v>1</v>
      </c>
      <c r="E148" s="53">
        <v>0.30102999600000002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0.3010299956639812</v>
      </c>
      <c r="R148">
        <f t="shared" si="25"/>
        <v>0.3010299956639812</v>
      </c>
      <c r="S148">
        <f t="shared" si="26"/>
        <v>0</v>
      </c>
      <c r="T148" s="1">
        <v>0</v>
      </c>
      <c r="U148" s="1">
        <v>0</v>
      </c>
      <c r="V148" s="1">
        <v>0</v>
      </c>
      <c r="W148" s="1">
        <v>0</v>
      </c>
      <c r="X148" s="1">
        <v>1</v>
      </c>
      <c r="Y148" s="1">
        <f t="shared" si="27"/>
        <v>1</v>
      </c>
      <c r="Z148" s="1">
        <f t="shared" si="28"/>
        <v>0</v>
      </c>
    </row>
    <row r="149" spans="1:26">
      <c r="A149" s="52">
        <v>604254000</v>
      </c>
      <c r="B149" s="52">
        <v>0</v>
      </c>
      <c r="C149" s="52">
        <v>0</v>
      </c>
      <c r="D149" s="62">
        <v>1</v>
      </c>
      <c r="E149" s="53">
        <v>0.30102999600000002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f t="shared" si="20"/>
        <v>0.3010299956639812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  <c r="R149">
        <f t="shared" si="25"/>
        <v>0</v>
      </c>
      <c r="S149">
        <f t="shared" si="26"/>
        <v>0.3010299956639812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Y149" s="1">
        <f t="shared" si="27"/>
        <v>0</v>
      </c>
      <c r="Z149" s="1">
        <f t="shared" si="28"/>
        <v>1</v>
      </c>
    </row>
    <row r="150" spans="1:26">
      <c r="A150" s="52">
        <v>666478000</v>
      </c>
      <c r="B150" s="52">
        <v>0</v>
      </c>
      <c r="C150" s="52">
        <v>0</v>
      </c>
      <c r="D150" s="62">
        <v>0</v>
      </c>
      <c r="E150" s="53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  <c r="R150">
        <f t="shared" si="25"/>
        <v>0</v>
      </c>
      <c r="S150">
        <f t="shared" si="26"/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f t="shared" si="27"/>
        <v>0</v>
      </c>
      <c r="Z150" s="1">
        <f t="shared" si="28"/>
        <v>0</v>
      </c>
    </row>
    <row r="151" spans="1:26">
      <c r="A151" s="52">
        <v>629215000</v>
      </c>
      <c r="B151" s="52">
        <v>0</v>
      </c>
      <c r="C151" s="52">
        <v>0</v>
      </c>
      <c r="D151" s="62">
        <v>0</v>
      </c>
      <c r="E151" s="53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0"/>
        <v>0</v>
      </c>
      <c r="N151">
        <f t="shared" si="21"/>
        <v>0</v>
      </c>
      <c r="O151">
        <f t="shared" si="22"/>
        <v>0</v>
      </c>
      <c r="P151">
        <f t="shared" si="23"/>
        <v>0</v>
      </c>
      <c r="Q151">
        <f t="shared" si="24"/>
        <v>0</v>
      </c>
      <c r="R151">
        <f t="shared" si="25"/>
        <v>0</v>
      </c>
      <c r="S151">
        <f t="shared" si="26"/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f t="shared" si="27"/>
        <v>0</v>
      </c>
      <c r="Z151" s="1">
        <f t="shared" si="28"/>
        <v>0</v>
      </c>
    </row>
    <row r="152" spans="1:26">
      <c r="A152" s="52">
        <v>683122000</v>
      </c>
      <c r="B152" s="52">
        <v>0</v>
      </c>
      <c r="C152" s="52">
        <v>0</v>
      </c>
      <c r="D152" s="62">
        <v>0</v>
      </c>
      <c r="E152" s="53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 t="shared" si="20"/>
        <v>0</v>
      </c>
      <c r="N152">
        <f t="shared" si="21"/>
        <v>0</v>
      </c>
      <c r="O152">
        <f t="shared" si="22"/>
        <v>0</v>
      </c>
      <c r="P152">
        <f t="shared" si="23"/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f t="shared" si="27"/>
        <v>0</v>
      </c>
      <c r="Z152" s="1">
        <f t="shared" si="28"/>
        <v>0</v>
      </c>
    </row>
    <row r="153" spans="1:26">
      <c r="A153" s="52">
        <v>674805000</v>
      </c>
      <c r="B153" s="52">
        <v>0</v>
      </c>
      <c r="C153" s="52">
        <v>0</v>
      </c>
      <c r="D153" s="62">
        <v>0</v>
      </c>
      <c r="E153" s="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 t="shared" si="20"/>
        <v>0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f t="shared" si="27"/>
        <v>0</v>
      </c>
      <c r="Z153" s="1">
        <f t="shared" si="28"/>
        <v>0</v>
      </c>
    </row>
    <row r="154" spans="1:26">
      <c r="A154" s="52">
        <v>645386000</v>
      </c>
      <c r="B154" s="52">
        <v>0</v>
      </c>
      <c r="C154" s="52">
        <v>0</v>
      </c>
      <c r="D154" s="62">
        <v>0</v>
      </c>
      <c r="E154" s="53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si="20"/>
        <v>0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f t="shared" si="27"/>
        <v>0</v>
      </c>
      <c r="Z154" s="1">
        <f t="shared" si="28"/>
        <v>0</v>
      </c>
    </row>
    <row r="155" spans="1:26">
      <c r="A155" s="52">
        <v>638527000</v>
      </c>
      <c r="B155" s="52">
        <v>0</v>
      </c>
      <c r="C155" s="52">
        <v>0</v>
      </c>
      <c r="D155" s="62">
        <v>0</v>
      </c>
      <c r="E155" s="53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  <c r="R155">
        <f t="shared" si="25"/>
        <v>0</v>
      </c>
      <c r="S155">
        <f t="shared" si="26"/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f t="shared" si="27"/>
        <v>0</v>
      </c>
      <c r="Z155" s="1">
        <f t="shared" si="28"/>
        <v>0</v>
      </c>
    </row>
    <row r="156" spans="1:26">
      <c r="A156" s="52">
        <v>633884000</v>
      </c>
      <c r="B156" s="52">
        <v>0</v>
      </c>
      <c r="C156" s="52">
        <v>0</v>
      </c>
      <c r="D156" s="62">
        <v>0</v>
      </c>
      <c r="E156" s="53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 t="shared" si="20"/>
        <v>0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f t="shared" si="27"/>
        <v>0</v>
      </c>
      <c r="Z156" s="1">
        <f t="shared" si="28"/>
        <v>0</v>
      </c>
    </row>
    <row r="157" spans="1:26">
      <c r="A157" s="52">
        <v>629186000</v>
      </c>
      <c r="B157" s="52">
        <v>0</v>
      </c>
      <c r="C157" s="52">
        <v>0</v>
      </c>
      <c r="D157" s="62">
        <v>0</v>
      </c>
      <c r="E157" s="53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f t="shared" si="27"/>
        <v>0</v>
      </c>
      <c r="Z157" s="1">
        <f t="shared" si="28"/>
        <v>0</v>
      </c>
    </row>
    <row r="158" spans="1:26">
      <c r="A158" s="52">
        <v>637361000</v>
      </c>
      <c r="B158" s="52">
        <v>0</v>
      </c>
      <c r="C158" s="52">
        <v>0</v>
      </c>
      <c r="D158" s="62">
        <v>0</v>
      </c>
      <c r="E158" s="53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20"/>
        <v>0</v>
      </c>
      <c r="N158">
        <f t="shared" si="21"/>
        <v>0</v>
      </c>
      <c r="O158">
        <f t="shared" si="22"/>
        <v>0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f t="shared" si="27"/>
        <v>0</v>
      </c>
      <c r="Z158" s="1">
        <f t="shared" si="28"/>
        <v>0</v>
      </c>
    </row>
    <row r="159" spans="1:26">
      <c r="A159" s="52">
        <v>667429000</v>
      </c>
      <c r="B159" s="52">
        <v>0</v>
      </c>
      <c r="C159" s="52">
        <v>0</v>
      </c>
      <c r="D159" s="62">
        <v>0</v>
      </c>
      <c r="E159" s="53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f t="shared" si="27"/>
        <v>0</v>
      </c>
      <c r="Z159" s="1">
        <f t="shared" si="28"/>
        <v>0</v>
      </c>
    </row>
    <row r="160" spans="1:26">
      <c r="A160" s="52">
        <v>666473000</v>
      </c>
      <c r="B160" s="52">
        <v>0</v>
      </c>
      <c r="C160" s="52">
        <v>0</v>
      </c>
      <c r="D160" s="62">
        <v>0</v>
      </c>
      <c r="E160" s="53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 t="shared" si="20"/>
        <v>0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f t="shared" si="27"/>
        <v>0</v>
      </c>
      <c r="Z160" s="1">
        <f t="shared" si="28"/>
        <v>0</v>
      </c>
    </row>
    <row r="161" spans="1:26">
      <c r="A161" s="52">
        <v>666474000</v>
      </c>
      <c r="B161" s="52">
        <v>0</v>
      </c>
      <c r="C161" s="52">
        <v>0</v>
      </c>
      <c r="D161" s="62">
        <v>0</v>
      </c>
      <c r="E161" s="53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20"/>
        <v>0</v>
      </c>
      <c r="N161">
        <f t="shared" si="21"/>
        <v>0</v>
      </c>
      <c r="O161">
        <f t="shared" si="22"/>
        <v>0</v>
      </c>
      <c r="P161">
        <f t="shared" si="23"/>
        <v>0</v>
      </c>
      <c r="Q161">
        <f t="shared" si="24"/>
        <v>0</v>
      </c>
      <c r="R161">
        <f t="shared" si="25"/>
        <v>0</v>
      </c>
      <c r="S161">
        <f t="shared" si="26"/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f t="shared" si="27"/>
        <v>0</v>
      </c>
      <c r="Z161" s="1">
        <f t="shared" si="28"/>
        <v>0</v>
      </c>
    </row>
    <row r="162" spans="1:26">
      <c r="A162" s="52" t="s">
        <v>10</v>
      </c>
      <c r="B162" s="52">
        <v>0</v>
      </c>
      <c r="C162" s="52">
        <v>0</v>
      </c>
      <c r="D162" s="62">
        <v>0</v>
      </c>
      <c r="E162" s="53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f t="shared" si="27"/>
        <v>0</v>
      </c>
      <c r="Z162" s="1">
        <f t="shared" si="28"/>
        <v>0</v>
      </c>
    </row>
    <row r="163" spans="1:26">
      <c r="A163" s="52" t="s">
        <v>11</v>
      </c>
      <c r="B163" s="52">
        <v>0</v>
      </c>
      <c r="C163" s="52">
        <v>0</v>
      </c>
      <c r="D163" s="62">
        <v>0</v>
      </c>
      <c r="E163" s="5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si="20"/>
        <v>0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f t="shared" si="27"/>
        <v>0</v>
      </c>
      <c r="Z163" s="1">
        <f t="shared" si="28"/>
        <v>0</v>
      </c>
    </row>
  </sheetData>
  <sortState ref="A2:K162">
    <sortCondition descending="1" ref="B2:B16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W1:W23"/>
  <sheetViews>
    <sheetView topLeftCell="P1" workbookViewId="0">
      <selection activeCell="X1" sqref="X1"/>
    </sheetView>
  </sheetViews>
  <sheetFormatPr defaultRowHeight="15"/>
  <sheetData>
    <row r="1" spans="23:23">
      <c r="W1" s="3" t="s">
        <v>33</v>
      </c>
    </row>
    <row r="2" spans="23:23">
      <c r="W2" s="3" t="s">
        <v>195</v>
      </c>
    </row>
    <row r="3" spans="23:23">
      <c r="W3" s="3" t="s">
        <v>54</v>
      </c>
    </row>
    <row r="4" spans="23:23">
      <c r="W4" s="2"/>
    </row>
    <row r="5" spans="23:23">
      <c r="W5" s="3" t="s">
        <v>15</v>
      </c>
    </row>
    <row r="6" spans="23:23">
      <c r="W6" s="3" t="s">
        <v>16</v>
      </c>
    </row>
    <row r="7" spans="23:23">
      <c r="W7" s="3" t="s">
        <v>196</v>
      </c>
    </row>
    <row r="8" spans="23:23">
      <c r="W8" s="2"/>
    </row>
    <row r="9" spans="23:23">
      <c r="W9" s="3" t="s">
        <v>18</v>
      </c>
    </row>
    <row r="10" spans="23:23">
      <c r="W10" s="3" t="s">
        <v>197</v>
      </c>
    </row>
    <row r="11" spans="23:23">
      <c r="W11" s="3" t="s">
        <v>198</v>
      </c>
    </row>
    <row r="12" spans="23:23">
      <c r="W12" s="3" t="s">
        <v>199</v>
      </c>
    </row>
    <row r="13" spans="23:23">
      <c r="W13" s="3" t="s">
        <v>200</v>
      </c>
    </row>
    <row r="14" spans="23:23">
      <c r="W14" s="3" t="s">
        <v>25</v>
      </c>
    </row>
    <row r="15" spans="23:23">
      <c r="W15" s="3" t="s">
        <v>26</v>
      </c>
    </row>
    <row r="16" spans="23:23">
      <c r="W16" s="2"/>
    </row>
    <row r="17" spans="23:23">
      <c r="W17" s="3" t="s">
        <v>27</v>
      </c>
    </row>
    <row r="18" spans="23:23">
      <c r="W18" s="2"/>
    </row>
    <row r="19" spans="23:23">
      <c r="W19" s="3" t="s">
        <v>201</v>
      </c>
    </row>
    <row r="20" spans="23:23">
      <c r="W20" s="3" t="s">
        <v>202</v>
      </c>
    </row>
    <row r="21" spans="23:23">
      <c r="W21" s="3" t="s">
        <v>203</v>
      </c>
    </row>
    <row r="22" spans="23:23">
      <c r="W22" s="2"/>
    </row>
    <row r="23" spans="23:23">
      <c r="W23" s="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Q2:Q25"/>
  <sheetViews>
    <sheetView topLeftCell="N1" workbookViewId="0">
      <selection activeCell="X3" sqref="X3"/>
    </sheetView>
  </sheetViews>
  <sheetFormatPr defaultRowHeight="15"/>
  <sheetData>
    <row r="2" spans="17:17">
      <c r="Q2" s="3" t="s">
        <v>33</v>
      </c>
    </row>
    <row r="3" spans="17:17">
      <c r="Q3" s="3" t="s">
        <v>204</v>
      </c>
    </row>
    <row r="4" spans="17:17">
      <c r="Q4" s="3" t="s">
        <v>54</v>
      </c>
    </row>
    <row r="5" spans="17:17">
      <c r="Q5" s="2"/>
    </row>
    <row r="6" spans="17:17">
      <c r="Q6" s="3" t="s">
        <v>15</v>
      </c>
    </row>
    <row r="7" spans="17:17">
      <c r="Q7" s="3" t="s">
        <v>16</v>
      </c>
    </row>
    <row r="8" spans="17:17">
      <c r="Q8" s="3" t="s">
        <v>205</v>
      </c>
    </row>
    <row r="9" spans="17:17">
      <c r="Q9" s="2"/>
    </row>
    <row r="10" spans="17:17">
      <c r="Q10" s="3" t="s">
        <v>18</v>
      </c>
    </row>
    <row r="11" spans="17:17">
      <c r="Q11" s="3" t="s">
        <v>197</v>
      </c>
    </row>
    <row r="12" spans="17:17">
      <c r="Q12" s="3" t="s">
        <v>206</v>
      </c>
    </row>
    <row r="13" spans="17:17">
      <c r="Q13" s="3" t="s">
        <v>207</v>
      </c>
    </row>
    <row r="14" spans="17:17">
      <c r="Q14" s="3" t="s">
        <v>208</v>
      </c>
    </row>
    <row r="15" spans="17:17">
      <c r="Q15" s="3" t="s">
        <v>209</v>
      </c>
    </row>
    <row r="16" spans="17:17">
      <c r="Q16" s="3" t="s">
        <v>25</v>
      </c>
    </row>
    <row r="17" spans="17:17">
      <c r="Q17" s="3" t="s">
        <v>26</v>
      </c>
    </row>
    <row r="18" spans="17:17">
      <c r="Q18" s="2"/>
    </row>
    <row r="19" spans="17:17">
      <c r="Q19" s="3" t="s">
        <v>27</v>
      </c>
    </row>
    <row r="20" spans="17:17">
      <c r="Q20" s="2"/>
    </row>
    <row r="21" spans="17:17">
      <c r="Q21" s="3" t="s">
        <v>201</v>
      </c>
    </row>
    <row r="22" spans="17:17">
      <c r="Q22" s="3" t="s">
        <v>210</v>
      </c>
    </row>
    <row r="23" spans="17:17">
      <c r="Q23" s="3" t="s">
        <v>211</v>
      </c>
    </row>
    <row r="24" spans="17:17">
      <c r="Q24" s="2"/>
    </row>
    <row r="25" spans="17:17">
      <c r="Q25" s="3" t="s">
        <v>31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62"/>
  <sheetViews>
    <sheetView workbookViewId="0"/>
  </sheetViews>
  <sheetFormatPr defaultRowHeight="15"/>
  <cols>
    <col min="10" max="10" width="15.42578125" bestFit="1" customWidth="1"/>
  </cols>
  <sheetData>
    <row r="1" spans="1:14">
      <c r="A1" t="s">
        <v>230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231</v>
      </c>
      <c r="J1" s="36" t="s">
        <v>0</v>
      </c>
      <c r="N1" s="3" t="s">
        <v>33</v>
      </c>
    </row>
    <row r="2" spans="1:14">
      <c r="A2">
        <v>1</v>
      </c>
      <c r="B2">
        <v>7</v>
      </c>
      <c r="C2">
        <v>5</v>
      </c>
      <c r="D2">
        <v>8</v>
      </c>
      <c r="E2">
        <v>26</v>
      </c>
      <c r="F2">
        <v>55</v>
      </c>
      <c r="G2">
        <v>80</v>
      </c>
      <c r="H2">
        <v>12</v>
      </c>
      <c r="I2">
        <f>G2-H2</f>
        <v>68</v>
      </c>
      <c r="J2" s="52">
        <v>621998000</v>
      </c>
      <c r="N2" s="3" t="s">
        <v>212</v>
      </c>
    </row>
    <row r="3" spans="1:14">
      <c r="A3" s="63">
        <v>1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>
        <v>0</v>
      </c>
      <c r="H3">
        <v>0</v>
      </c>
      <c r="I3">
        <f t="shared" ref="I3:I66" si="0">G3-H3</f>
        <v>0</v>
      </c>
      <c r="J3" s="52">
        <v>623010000</v>
      </c>
      <c r="N3" s="3" t="s">
        <v>54</v>
      </c>
    </row>
    <row r="4" spans="1:14">
      <c r="A4">
        <v>1</v>
      </c>
      <c r="B4">
        <v>6</v>
      </c>
      <c r="C4">
        <v>3</v>
      </c>
      <c r="D4">
        <v>7</v>
      </c>
      <c r="E4">
        <v>29</v>
      </c>
      <c r="F4">
        <v>55</v>
      </c>
      <c r="G4">
        <v>84</v>
      </c>
      <c r="H4">
        <v>10</v>
      </c>
      <c r="I4">
        <f t="shared" si="0"/>
        <v>74</v>
      </c>
      <c r="J4" s="52">
        <v>651693000</v>
      </c>
      <c r="N4" s="2"/>
    </row>
    <row r="5" spans="1:14">
      <c r="A5">
        <v>1</v>
      </c>
      <c r="B5">
        <v>6</v>
      </c>
      <c r="C5">
        <v>5</v>
      </c>
      <c r="D5">
        <v>14</v>
      </c>
      <c r="E5">
        <v>29</v>
      </c>
      <c r="F5">
        <v>46</v>
      </c>
      <c r="G5">
        <v>75</v>
      </c>
      <c r="H5">
        <v>11</v>
      </c>
      <c r="I5">
        <f t="shared" si="0"/>
        <v>64</v>
      </c>
      <c r="J5" s="52">
        <v>621992000</v>
      </c>
      <c r="N5" s="3" t="s">
        <v>15</v>
      </c>
    </row>
    <row r="6" spans="1:14">
      <c r="A6">
        <v>1</v>
      </c>
      <c r="B6">
        <v>14</v>
      </c>
      <c r="C6">
        <v>7</v>
      </c>
      <c r="D6">
        <v>11</v>
      </c>
      <c r="E6">
        <v>32</v>
      </c>
      <c r="F6">
        <v>36</v>
      </c>
      <c r="G6">
        <v>68</v>
      </c>
      <c r="H6">
        <v>21</v>
      </c>
      <c r="I6">
        <f t="shared" si="0"/>
        <v>47</v>
      </c>
      <c r="J6" s="52">
        <v>648235000</v>
      </c>
      <c r="N6" s="3" t="s">
        <v>16</v>
      </c>
    </row>
    <row r="7" spans="1:14">
      <c r="A7">
        <v>1</v>
      </c>
      <c r="B7">
        <v>10</v>
      </c>
      <c r="C7">
        <v>5</v>
      </c>
      <c r="D7">
        <v>10</v>
      </c>
      <c r="E7">
        <v>23</v>
      </c>
      <c r="F7">
        <v>51</v>
      </c>
      <c r="G7">
        <v>74</v>
      </c>
      <c r="H7">
        <v>16</v>
      </c>
      <c r="I7">
        <f t="shared" si="0"/>
        <v>58</v>
      </c>
      <c r="J7" s="52">
        <v>621990000</v>
      </c>
      <c r="N7" s="3" t="s">
        <v>213</v>
      </c>
    </row>
    <row r="8" spans="1:14">
      <c r="A8">
        <v>1</v>
      </c>
      <c r="B8">
        <v>3</v>
      </c>
      <c r="C8">
        <v>2</v>
      </c>
      <c r="D8">
        <v>5</v>
      </c>
      <c r="E8">
        <v>25</v>
      </c>
      <c r="F8">
        <v>64</v>
      </c>
      <c r="G8">
        <v>90</v>
      </c>
      <c r="H8">
        <v>5</v>
      </c>
      <c r="I8">
        <f t="shared" si="0"/>
        <v>85</v>
      </c>
      <c r="J8" s="52">
        <v>623865000</v>
      </c>
      <c r="N8" s="2"/>
    </row>
    <row r="9" spans="1:14">
      <c r="A9">
        <v>1</v>
      </c>
      <c r="B9">
        <v>16</v>
      </c>
      <c r="C9">
        <v>1</v>
      </c>
      <c r="D9">
        <v>9</v>
      </c>
      <c r="E9">
        <v>27</v>
      </c>
      <c r="F9">
        <v>48</v>
      </c>
      <c r="G9">
        <v>74</v>
      </c>
      <c r="H9">
        <v>17</v>
      </c>
      <c r="I9">
        <f t="shared" si="0"/>
        <v>57</v>
      </c>
      <c r="J9" s="52">
        <v>664150000</v>
      </c>
      <c r="N9" s="3" t="s">
        <v>18</v>
      </c>
    </row>
    <row r="10" spans="1:14">
      <c r="A10">
        <v>1</v>
      </c>
      <c r="B10">
        <v>17</v>
      </c>
      <c r="C10">
        <v>6</v>
      </c>
      <c r="D10">
        <v>11</v>
      </c>
      <c r="E10">
        <v>15</v>
      </c>
      <c r="F10">
        <v>51</v>
      </c>
      <c r="G10">
        <v>66</v>
      </c>
      <c r="H10">
        <v>23</v>
      </c>
      <c r="I10">
        <f t="shared" si="0"/>
        <v>43</v>
      </c>
      <c r="J10" s="52">
        <v>621095000</v>
      </c>
      <c r="N10" s="3" t="s">
        <v>214</v>
      </c>
    </row>
    <row r="11" spans="1:14">
      <c r="A11">
        <v>1</v>
      </c>
      <c r="B11">
        <v>0</v>
      </c>
      <c r="C11">
        <v>33</v>
      </c>
      <c r="D11">
        <v>17</v>
      </c>
      <c r="E11">
        <v>33</v>
      </c>
      <c r="F11">
        <v>17</v>
      </c>
      <c r="G11">
        <v>50</v>
      </c>
      <c r="H11">
        <v>33</v>
      </c>
      <c r="I11">
        <f t="shared" si="0"/>
        <v>17</v>
      </c>
      <c r="J11" s="52">
        <v>602072000</v>
      </c>
      <c r="N11" s="3" t="s">
        <v>215</v>
      </c>
    </row>
    <row r="12" spans="1:14">
      <c r="A12">
        <v>1</v>
      </c>
      <c r="B12">
        <v>67</v>
      </c>
      <c r="C12">
        <v>0</v>
      </c>
      <c r="D12">
        <v>0</v>
      </c>
      <c r="E12">
        <v>33</v>
      </c>
      <c r="F12">
        <v>0</v>
      </c>
      <c r="G12">
        <v>33</v>
      </c>
      <c r="H12">
        <v>67</v>
      </c>
      <c r="I12">
        <f t="shared" si="0"/>
        <v>-34</v>
      </c>
      <c r="J12" s="52">
        <v>621260000</v>
      </c>
      <c r="N12" s="3" t="s">
        <v>216</v>
      </c>
    </row>
    <row r="13" spans="1:14">
      <c r="A13">
        <v>1</v>
      </c>
      <c r="B13">
        <v>3</v>
      </c>
      <c r="C13">
        <v>2</v>
      </c>
      <c r="D13">
        <v>5</v>
      </c>
      <c r="E13">
        <v>26</v>
      </c>
      <c r="F13">
        <v>64</v>
      </c>
      <c r="G13">
        <v>90</v>
      </c>
      <c r="H13">
        <v>5</v>
      </c>
      <c r="I13">
        <f t="shared" si="0"/>
        <v>85</v>
      </c>
      <c r="J13" s="52">
        <v>651692000</v>
      </c>
      <c r="N13" s="3" t="s">
        <v>217</v>
      </c>
    </row>
    <row r="14" spans="1:14">
      <c r="A14">
        <v>1</v>
      </c>
      <c r="B14">
        <v>26</v>
      </c>
      <c r="C14">
        <v>8</v>
      </c>
      <c r="D14">
        <v>25</v>
      </c>
      <c r="E14">
        <v>13</v>
      </c>
      <c r="F14">
        <v>28</v>
      </c>
      <c r="G14">
        <v>42</v>
      </c>
      <c r="H14">
        <v>34</v>
      </c>
      <c r="I14">
        <f t="shared" si="0"/>
        <v>8</v>
      </c>
      <c r="J14" s="52">
        <v>661959000</v>
      </c>
      <c r="N14" s="3" t="s">
        <v>218</v>
      </c>
    </row>
    <row r="15" spans="1:14">
      <c r="A15">
        <v>1</v>
      </c>
      <c r="B15">
        <v>14</v>
      </c>
      <c r="C15">
        <v>4</v>
      </c>
      <c r="D15">
        <v>7</v>
      </c>
      <c r="E15">
        <v>18</v>
      </c>
      <c r="F15">
        <v>57</v>
      </c>
      <c r="G15">
        <v>75</v>
      </c>
      <c r="H15">
        <v>18</v>
      </c>
      <c r="I15">
        <f t="shared" si="0"/>
        <v>57</v>
      </c>
      <c r="J15" s="52">
        <v>621902000</v>
      </c>
      <c r="N15" s="3" t="s">
        <v>219</v>
      </c>
    </row>
    <row r="16" spans="1:14">
      <c r="A16">
        <v>1</v>
      </c>
      <c r="B16">
        <v>12</v>
      </c>
      <c r="C16">
        <v>4</v>
      </c>
      <c r="D16">
        <v>8</v>
      </c>
      <c r="E16">
        <v>27</v>
      </c>
      <c r="F16">
        <v>49</v>
      </c>
      <c r="G16">
        <v>76</v>
      </c>
      <c r="H16">
        <v>15</v>
      </c>
      <c r="I16">
        <f t="shared" si="0"/>
        <v>61</v>
      </c>
      <c r="J16" s="52">
        <v>624838000</v>
      </c>
      <c r="N16" s="3" t="s">
        <v>220</v>
      </c>
    </row>
    <row r="17" spans="1:14">
      <c r="A17">
        <v>1</v>
      </c>
      <c r="B17">
        <v>22</v>
      </c>
      <c r="C17">
        <v>10</v>
      </c>
      <c r="D17">
        <v>2</v>
      </c>
      <c r="E17">
        <v>29</v>
      </c>
      <c r="F17">
        <v>36</v>
      </c>
      <c r="G17">
        <v>65</v>
      </c>
      <c r="H17">
        <v>33</v>
      </c>
      <c r="I17">
        <f t="shared" si="0"/>
        <v>32</v>
      </c>
      <c r="J17" s="52">
        <v>648077000</v>
      </c>
      <c r="N17" s="3" t="s">
        <v>25</v>
      </c>
    </row>
    <row r="18" spans="1:14">
      <c r="A18">
        <v>1</v>
      </c>
      <c r="B18">
        <v>48</v>
      </c>
      <c r="C18">
        <v>16</v>
      </c>
      <c r="D18">
        <v>0</v>
      </c>
      <c r="E18">
        <v>28</v>
      </c>
      <c r="F18">
        <v>8</v>
      </c>
      <c r="G18">
        <v>36</v>
      </c>
      <c r="H18">
        <v>64</v>
      </c>
      <c r="I18">
        <f t="shared" si="0"/>
        <v>-28</v>
      </c>
      <c r="J18" s="52">
        <v>661961000</v>
      </c>
      <c r="N18" s="3" t="s">
        <v>26</v>
      </c>
    </row>
    <row r="19" spans="1:14">
      <c r="A19">
        <v>1</v>
      </c>
      <c r="B19">
        <v>30</v>
      </c>
      <c r="C19">
        <v>0</v>
      </c>
      <c r="D19">
        <v>10</v>
      </c>
      <c r="E19">
        <v>40</v>
      </c>
      <c r="F19">
        <v>20</v>
      </c>
      <c r="G19">
        <v>60</v>
      </c>
      <c r="H19">
        <v>30</v>
      </c>
      <c r="I19">
        <f t="shared" si="0"/>
        <v>30</v>
      </c>
      <c r="J19" s="52">
        <v>679666000</v>
      </c>
      <c r="N19" s="2"/>
    </row>
    <row r="20" spans="1:14">
      <c r="A20">
        <v>1</v>
      </c>
      <c r="B20">
        <v>34</v>
      </c>
      <c r="C20">
        <v>13</v>
      </c>
      <c r="D20">
        <v>9</v>
      </c>
      <c r="E20">
        <v>24</v>
      </c>
      <c r="F20">
        <v>19</v>
      </c>
      <c r="G20">
        <v>43</v>
      </c>
      <c r="H20">
        <v>48</v>
      </c>
      <c r="I20">
        <f t="shared" si="0"/>
        <v>-5</v>
      </c>
      <c r="J20" s="52">
        <v>664156000</v>
      </c>
      <c r="N20" s="3" t="s">
        <v>27</v>
      </c>
    </row>
    <row r="21" spans="1:14">
      <c r="A21">
        <v>1</v>
      </c>
      <c r="B21">
        <v>10</v>
      </c>
      <c r="C21">
        <v>7</v>
      </c>
      <c r="D21">
        <v>11</v>
      </c>
      <c r="E21">
        <v>27</v>
      </c>
      <c r="F21">
        <v>44</v>
      </c>
      <c r="G21">
        <v>71</v>
      </c>
      <c r="H21">
        <v>17</v>
      </c>
      <c r="I21">
        <f t="shared" si="0"/>
        <v>54</v>
      </c>
      <c r="J21" s="52">
        <v>659573000</v>
      </c>
      <c r="N21" s="2"/>
    </row>
    <row r="22" spans="1:14">
      <c r="A22">
        <v>1</v>
      </c>
      <c r="B22">
        <v>21</v>
      </c>
      <c r="C22">
        <v>13</v>
      </c>
      <c r="D22">
        <v>9</v>
      </c>
      <c r="E22">
        <v>29</v>
      </c>
      <c r="F22">
        <v>29</v>
      </c>
      <c r="G22">
        <v>58</v>
      </c>
      <c r="H22">
        <v>34</v>
      </c>
      <c r="I22">
        <f t="shared" si="0"/>
        <v>24</v>
      </c>
      <c r="J22" s="52">
        <v>632635000</v>
      </c>
      <c r="N22" s="3" t="s">
        <v>201</v>
      </c>
    </row>
    <row r="23" spans="1:14">
      <c r="A23">
        <v>1</v>
      </c>
      <c r="B23">
        <v>2</v>
      </c>
      <c r="C23">
        <v>2</v>
      </c>
      <c r="D23">
        <v>5</v>
      </c>
      <c r="E23">
        <v>27</v>
      </c>
      <c r="F23">
        <v>64</v>
      </c>
      <c r="G23">
        <v>91</v>
      </c>
      <c r="H23">
        <v>4</v>
      </c>
      <c r="I23">
        <f t="shared" si="0"/>
        <v>87</v>
      </c>
      <c r="J23" s="52">
        <v>604341000</v>
      </c>
      <c r="N23" s="3" t="s">
        <v>221</v>
      </c>
    </row>
    <row r="24" spans="1:14">
      <c r="A24">
        <v>1</v>
      </c>
      <c r="B24">
        <v>0</v>
      </c>
      <c r="C24">
        <v>10</v>
      </c>
      <c r="D24">
        <v>10</v>
      </c>
      <c r="E24">
        <v>20</v>
      </c>
      <c r="F24">
        <v>60</v>
      </c>
      <c r="G24">
        <v>80</v>
      </c>
      <c r="H24">
        <v>10</v>
      </c>
      <c r="I24">
        <f t="shared" si="0"/>
        <v>70</v>
      </c>
      <c r="J24" s="52">
        <v>660772000</v>
      </c>
      <c r="N24" s="3" t="s">
        <v>222</v>
      </c>
    </row>
    <row r="25" spans="1:14">
      <c r="A25">
        <v>1</v>
      </c>
      <c r="B25">
        <v>12</v>
      </c>
      <c r="C25">
        <v>9</v>
      </c>
      <c r="D25">
        <v>16</v>
      </c>
      <c r="E25">
        <v>26</v>
      </c>
      <c r="F25">
        <v>37</v>
      </c>
      <c r="G25">
        <v>63</v>
      </c>
      <c r="H25">
        <v>21</v>
      </c>
      <c r="I25">
        <f t="shared" si="0"/>
        <v>42</v>
      </c>
      <c r="J25" s="52">
        <v>610649000</v>
      </c>
      <c r="N25" s="2"/>
    </row>
    <row r="26" spans="1:14">
      <c r="A26">
        <v>1</v>
      </c>
      <c r="B26">
        <v>0</v>
      </c>
      <c r="C26">
        <v>13</v>
      </c>
      <c r="D26">
        <v>0</v>
      </c>
      <c r="E26">
        <v>25</v>
      </c>
      <c r="F26">
        <v>63</v>
      </c>
      <c r="G26">
        <v>88</v>
      </c>
      <c r="H26">
        <v>13</v>
      </c>
      <c r="I26">
        <f t="shared" si="0"/>
        <v>75</v>
      </c>
      <c r="J26" s="52">
        <v>684253000</v>
      </c>
      <c r="N26" s="3" t="s">
        <v>64</v>
      </c>
    </row>
    <row r="27" spans="1:14">
      <c r="A27">
        <v>1</v>
      </c>
      <c r="B27">
        <v>6</v>
      </c>
      <c r="C27">
        <v>3</v>
      </c>
      <c r="D27">
        <v>13</v>
      </c>
      <c r="E27">
        <v>28</v>
      </c>
      <c r="F27">
        <v>50</v>
      </c>
      <c r="G27">
        <v>78</v>
      </c>
      <c r="H27">
        <v>9</v>
      </c>
      <c r="I27">
        <f t="shared" si="0"/>
        <v>69</v>
      </c>
      <c r="J27" s="52">
        <v>684246000</v>
      </c>
    </row>
    <row r="28" spans="1:14">
      <c r="A28">
        <v>1</v>
      </c>
      <c r="B28">
        <v>9</v>
      </c>
      <c r="C28">
        <v>4</v>
      </c>
      <c r="D28">
        <v>9</v>
      </c>
      <c r="E28">
        <v>39</v>
      </c>
      <c r="F28">
        <v>39</v>
      </c>
      <c r="G28">
        <v>78</v>
      </c>
      <c r="H28">
        <v>13</v>
      </c>
      <c r="I28">
        <f t="shared" si="0"/>
        <v>65</v>
      </c>
      <c r="J28" s="52">
        <v>661246000</v>
      </c>
    </row>
    <row r="29" spans="1:14">
      <c r="A29">
        <v>1</v>
      </c>
      <c r="B29">
        <v>13</v>
      </c>
      <c r="C29">
        <v>12</v>
      </c>
      <c r="D29">
        <v>12</v>
      </c>
      <c r="E29">
        <v>26</v>
      </c>
      <c r="F29">
        <v>36</v>
      </c>
      <c r="G29">
        <v>62</v>
      </c>
      <c r="H29">
        <v>26</v>
      </c>
      <c r="I29">
        <f t="shared" si="0"/>
        <v>36</v>
      </c>
      <c r="J29" s="52">
        <v>610659000</v>
      </c>
    </row>
    <row r="30" spans="1:14">
      <c r="A30">
        <v>1</v>
      </c>
      <c r="B30">
        <v>7</v>
      </c>
      <c r="C30">
        <v>4</v>
      </c>
      <c r="D30">
        <v>9</v>
      </c>
      <c r="E30">
        <v>26</v>
      </c>
      <c r="F30">
        <v>53</v>
      </c>
      <c r="G30">
        <v>79</v>
      </c>
      <c r="H30">
        <v>11</v>
      </c>
      <c r="I30">
        <f t="shared" si="0"/>
        <v>68</v>
      </c>
      <c r="J30" s="52">
        <v>624836000</v>
      </c>
    </row>
    <row r="31" spans="1:14">
      <c r="A31">
        <v>1</v>
      </c>
      <c r="B31">
        <v>0</v>
      </c>
      <c r="C31">
        <v>33</v>
      </c>
      <c r="D31">
        <v>22</v>
      </c>
      <c r="E31">
        <v>22</v>
      </c>
      <c r="F31">
        <v>22</v>
      </c>
      <c r="G31">
        <v>44</v>
      </c>
      <c r="H31">
        <v>33</v>
      </c>
      <c r="I31">
        <f t="shared" si="0"/>
        <v>11</v>
      </c>
      <c r="J31" s="52">
        <v>688352000</v>
      </c>
    </row>
    <row r="32" spans="1:14">
      <c r="A32">
        <v>1</v>
      </c>
      <c r="B32">
        <v>8</v>
      </c>
      <c r="C32">
        <v>4</v>
      </c>
      <c r="D32">
        <v>21</v>
      </c>
      <c r="E32">
        <v>21</v>
      </c>
      <c r="F32">
        <v>46</v>
      </c>
      <c r="G32">
        <v>67</v>
      </c>
      <c r="H32">
        <v>13</v>
      </c>
      <c r="I32">
        <f t="shared" si="0"/>
        <v>54</v>
      </c>
      <c r="J32" s="52">
        <v>602135000</v>
      </c>
    </row>
    <row r="33" spans="1:10">
      <c r="A33">
        <v>1</v>
      </c>
      <c r="B33">
        <v>50</v>
      </c>
      <c r="C33">
        <v>0</v>
      </c>
      <c r="D33">
        <v>0</v>
      </c>
      <c r="E33">
        <v>0</v>
      </c>
      <c r="F33">
        <v>50</v>
      </c>
      <c r="G33">
        <v>50</v>
      </c>
      <c r="H33">
        <v>50</v>
      </c>
      <c r="I33">
        <f t="shared" si="0"/>
        <v>0</v>
      </c>
      <c r="J33" s="52">
        <v>602133000</v>
      </c>
    </row>
    <row r="34" spans="1:10">
      <c r="A34">
        <v>1</v>
      </c>
      <c r="B34">
        <v>5</v>
      </c>
      <c r="C34">
        <v>5</v>
      </c>
      <c r="D34">
        <v>9</v>
      </c>
      <c r="E34">
        <v>37</v>
      </c>
      <c r="F34">
        <v>43</v>
      </c>
      <c r="G34">
        <v>80</v>
      </c>
      <c r="H34">
        <v>11</v>
      </c>
      <c r="I34">
        <f t="shared" si="0"/>
        <v>69</v>
      </c>
      <c r="J34" s="52">
        <v>661243000</v>
      </c>
    </row>
    <row r="35" spans="1:10">
      <c r="A35">
        <v>1</v>
      </c>
      <c r="B35">
        <v>12</v>
      </c>
      <c r="C35">
        <v>0</v>
      </c>
      <c r="D35">
        <v>12</v>
      </c>
      <c r="E35">
        <v>29</v>
      </c>
      <c r="F35">
        <v>47</v>
      </c>
      <c r="G35">
        <v>76</v>
      </c>
      <c r="H35">
        <v>12</v>
      </c>
      <c r="I35">
        <f t="shared" si="0"/>
        <v>64</v>
      </c>
      <c r="J35" s="52">
        <v>661178000</v>
      </c>
    </row>
    <row r="36" spans="1:10">
      <c r="A36">
        <v>1</v>
      </c>
      <c r="B36">
        <v>22</v>
      </c>
      <c r="C36">
        <v>12</v>
      </c>
      <c r="D36">
        <v>14</v>
      </c>
      <c r="E36">
        <v>20</v>
      </c>
      <c r="F36">
        <v>32</v>
      </c>
      <c r="G36">
        <v>52</v>
      </c>
      <c r="H36">
        <v>34</v>
      </c>
      <c r="I36">
        <f t="shared" si="0"/>
        <v>18</v>
      </c>
      <c r="J36" s="52">
        <v>621901000</v>
      </c>
    </row>
    <row r="37" spans="1:10">
      <c r="A37">
        <v>1</v>
      </c>
      <c r="B37">
        <v>19</v>
      </c>
      <c r="C37">
        <v>8</v>
      </c>
      <c r="D37">
        <v>13</v>
      </c>
      <c r="E37">
        <v>26</v>
      </c>
      <c r="F37">
        <v>34</v>
      </c>
      <c r="G37">
        <v>60</v>
      </c>
      <c r="H37">
        <v>27</v>
      </c>
      <c r="I37">
        <f t="shared" si="0"/>
        <v>33</v>
      </c>
      <c r="J37" s="52">
        <v>659574000</v>
      </c>
    </row>
    <row r="38" spans="1:10">
      <c r="A38">
        <v>1</v>
      </c>
      <c r="B38">
        <v>28</v>
      </c>
      <c r="C38">
        <v>4</v>
      </c>
      <c r="D38">
        <v>20</v>
      </c>
      <c r="E38">
        <v>28</v>
      </c>
      <c r="F38">
        <v>20</v>
      </c>
      <c r="G38">
        <v>48</v>
      </c>
      <c r="H38">
        <v>32</v>
      </c>
      <c r="I38">
        <f t="shared" si="0"/>
        <v>16</v>
      </c>
      <c r="J38" s="52">
        <v>664165000</v>
      </c>
    </row>
    <row r="39" spans="1:10">
      <c r="A39">
        <v>1</v>
      </c>
      <c r="B39">
        <v>7</v>
      </c>
      <c r="C39">
        <v>4</v>
      </c>
      <c r="D39">
        <v>10</v>
      </c>
      <c r="E39">
        <v>26</v>
      </c>
      <c r="F39">
        <v>54</v>
      </c>
      <c r="G39">
        <v>80</v>
      </c>
      <c r="H39">
        <v>11</v>
      </c>
      <c r="I39">
        <f t="shared" si="0"/>
        <v>69</v>
      </c>
      <c r="J39" s="52">
        <v>648159000</v>
      </c>
    </row>
    <row r="40" spans="1:10">
      <c r="A40">
        <v>1</v>
      </c>
      <c r="B40">
        <v>22</v>
      </c>
      <c r="C40">
        <v>6</v>
      </c>
      <c r="D40">
        <v>11</v>
      </c>
      <c r="E40">
        <v>22</v>
      </c>
      <c r="F40">
        <v>38</v>
      </c>
      <c r="G40">
        <v>60</v>
      </c>
      <c r="H40">
        <v>29</v>
      </c>
      <c r="I40">
        <f t="shared" si="0"/>
        <v>31</v>
      </c>
      <c r="J40" s="52">
        <v>651983000</v>
      </c>
    </row>
    <row r="41" spans="1:10">
      <c r="A41">
        <v>1</v>
      </c>
      <c r="B41">
        <v>0</v>
      </c>
      <c r="C41">
        <v>0</v>
      </c>
      <c r="D41">
        <v>25</v>
      </c>
      <c r="E41">
        <v>75</v>
      </c>
      <c r="F41">
        <v>0</v>
      </c>
      <c r="G41">
        <v>75</v>
      </c>
      <c r="H41">
        <v>0</v>
      </c>
      <c r="I41">
        <f t="shared" si="0"/>
        <v>75</v>
      </c>
      <c r="J41" s="52">
        <v>648076000</v>
      </c>
    </row>
    <row r="42" spans="1:10">
      <c r="A42">
        <v>1</v>
      </c>
      <c r="B42">
        <v>7</v>
      </c>
      <c r="C42">
        <v>3</v>
      </c>
      <c r="D42">
        <v>6</v>
      </c>
      <c r="E42">
        <v>29</v>
      </c>
      <c r="F42">
        <v>54</v>
      </c>
      <c r="G42">
        <v>83</v>
      </c>
      <c r="H42">
        <v>10</v>
      </c>
      <c r="I42">
        <f t="shared" si="0"/>
        <v>73</v>
      </c>
      <c r="J42" s="52">
        <v>632710000</v>
      </c>
    </row>
    <row r="43" spans="1:10">
      <c r="A43">
        <v>1</v>
      </c>
      <c r="B43">
        <v>0</v>
      </c>
      <c r="C43">
        <v>0</v>
      </c>
      <c r="D43">
        <v>0</v>
      </c>
      <c r="E43">
        <v>100</v>
      </c>
      <c r="F43">
        <v>0</v>
      </c>
      <c r="G43">
        <v>100</v>
      </c>
      <c r="H43">
        <v>0</v>
      </c>
      <c r="I43">
        <f t="shared" si="0"/>
        <v>100</v>
      </c>
      <c r="J43" s="52">
        <v>604342000</v>
      </c>
    </row>
    <row r="44" spans="1:10">
      <c r="A44">
        <v>1</v>
      </c>
      <c r="B44">
        <v>8</v>
      </c>
      <c r="C44">
        <v>6</v>
      </c>
      <c r="D44">
        <v>7</v>
      </c>
      <c r="E44">
        <v>37</v>
      </c>
      <c r="F44">
        <v>42</v>
      </c>
      <c r="G44">
        <v>79</v>
      </c>
      <c r="H44">
        <v>14</v>
      </c>
      <c r="I44">
        <f t="shared" si="0"/>
        <v>65</v>
      </c>
      <c r="J44" s="52">
        <v>602069000</v>
      </c>
    </row>
    <row r="45" spans="1:10">
      <c r="A45">
        <v>1</v>
      </c>
      <c r="B45">
        <v>6</v>
      </c>
      <c r="C45">
        <v>10</v>
      </c>
      <c r="D45">
        <v>6</v>
      </c>
      <c r="E45">
        <v>40</v>
      </c>
      <c r="F45">
        <v>38</v>
      </c>
      <c r="G45">
        <v>78</v>
      </c>
      <c r="H45">
        <v>16</v>
      </c>
      <c r="I45">
        <f t="shared" si="0"/>
        <v>62</v>
      </c>
      <c r="J45" s="52">
        <v>604358000</v>
      </c>
    </row>
    <row r="46" spans="1:10">
      <c r="A46">
        <v>1</v>
      </c>
      <c r="B46">
        <v>12</v>
      </c>
      <c r="C46">
        <v>8</v>
      </c>
      <c r="D46">
        <v>4</v>
      </c>
      <c r="E46">
        <v>23</v>
      </c>
      <c r="F46">
        <v>54</v>
      </c>
      <c r="G46">
        <v>77</v>
      </c>
      <c r="H46">
        <v>19</v>
      </c>
      <c r="I46">
        <f t="shared" si="0"/>
        <v>58</v>
      </c>
      <c r="J46" s="52">
        <v>624715000</v>
      </c>
    </row>
    <row r="47" spans="1:10">
      <c r="A47">
        <v>1</v>
      </c>
      <c r="B47">
        <v>10</v>
      </c>
      <c r="C47">
        <v>10</v>
      </c>
      <c r="D47">
        <v>10</v>
      </c>
      <c r="E47">
        <v>10</v>
      </c>
      <c r="F47">
        <v>60</v>
      </c>
      <c r="G47">
        <v>70</v>
      </c>
      <c r="H47">
        <v>20</v>
      </c>
      <c r="I47">
        <f t="shared" si="0"/>
        <v>50</v>
      </c>
      <c r="J47" s="52">
        <v>669659000</v>
      </c>
    </row>
    <row r="48" spans="1:10">
      <c r="A48">
        <v>1</v>
      </c>
      <c r="B48">
        <v>13</v>
      </c>
      <c r="C48">
        <v>5</v>
      </c>
      <c r="D48">
        <v>2</v>
      </c>
      <c r="E48">
        <v>13</v>
      </c>
      <c r="F48">
        <v>67</v>
      </c>
      <c r="G48">
        <v>80</v>
      </c>
      <c r="H48">
        <v>18</v>
      </c>
      <c r="I48">
        <f t="shared" si="0"/>
        <v>62</v>
      </c>
      <c r="J48" s="52">
        <v>624706000</v>
      </c>
    </row>
    <row r="49" spans="1:10">
      <c r="A49">
        <v>1</v>
      </c>
      <c r="B49">
        <v>4</v>
      </c>
      <c r="C49">
        <v>4</v>
      </c>
      <c r="D49">
        <v>8</v>
      </c>
      <c r="E49">
        <v>33</v>
      </c>
      <c r="F49">
        <v>50</v>
      </c>
      <c r="G49">
        <v>83</v>
      </c>
      <c r="H49">
        <v>8</v>
      </c>
      <c r="I49">
        <f t="shared" si="0"/>
        <v>75</v>
      </c>
      <c r="J49" s="52">
        <v>661073000</v>
      </c>
    </row>
    <row r="50" spans="1:10">
      <c r="A50">
        <v>1</v>
      </c>
      <c r="B50">
        <v>31</v>
      </c>
      <c r="C50">
        <v>6</v>
      </c>
      <c r="D50">
        <v>7</v>
      </c>
      <c r="E50">
        <v>21</v>
      </c>
      <c r="F50">
        <v>35</v>
      </c>
      <c r="G50">
        <v>57</v>
      </c>
      <c r="H50">
        <v>36</v>
      </c>
      <c r="I50">
        <f t="shared" si="0"/>
        <v>21</v>
      </c>
      <c r="J50" s="52">
        <v>624707000</v>
      </c>
    </row>
    <row r="51" spans="1:10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 s="52">
        <v>648160000</v>
      </c>
    </row>
    <row r="52" spans="1:10">
      <c r="A52">
        <v>0</v>
      </c>
      <c r="B52">
        <v>24</v>
      </c>
      <c r="C52">
        <v>5</v>
      </c>
      <c r="D52">
        <v>0</v>
      </c>
      <c r="E52">
        <v>29</v>
      </c>
      <c r="F52">
        <v>43</v>
      </c>
      <c r="G52">
        <v>71</v>
      </c>
      <c r="H52">
        <v>29</v>
      </c>
      <c r="I52">
        <f t="shared" si="0"/>
        <v>42</v>
      </c>
      <c r="J52" s="52">
        <v>684262000</v>
      </c>
    </row>
    <row r="53" spans="1:10">
      <c r="A53">
        <v>0</v>
      </c>
      <c r="B53">
        <v>0</v>
      </c>
      <c r="C53">
        <v>17</v>
      </c>
      <c r="D53">
        <v>17</v>
      </c>
      <c r="E53">
        <v>17</v>
      </c>
      <c r="F53">
        <v>50</v>
      </c>
      <c r="G53">
        <v>67</v>
      </c>
      <c r="H53">
        <v>17</v>
      </c>
      <c r="I53">
        <f t="shared" si="0"/>
        <v>50</v>
      </c>
      <c r="J53" s="52">
        <v>662225000</v>
      </c>
    </row>
    <row r="54" spans="1:10">
      <c r="A54">
        <v>0</v>
      </c>
      <c r="B54">
        <v>3</v>
      </c>
      <c r="C54">
        <v>1</v>
      </c>
      <c r="D54">
        <v>4</v>
      </c>
      <c r="E54">
        <v>19</v>
      </c>
      <c r="F54">
        <v>73</v>
      </c>
      <c r="G54">
        <v>92</v>
      </c>
      <c r="H54">
        <v>4</v>
      </c>
      <c r="I54">
        <f t="shared" si="0"/>
        <v>88</v>
      </c>
      <c r="J54" s="52">
        <v>604338000</v>
      </c>
    </row>
    <row r="55" spans="1:10">
      <c r="A55">
        <v>0</v>
      </c>
      <c r="B55">
        <v>6</v>
      </c>
      <c r="C55">
        <v>0</v>
      </c>
      <c r="D55">
        <v>6</v>
      </c>
      <c r="E55">
        <v>11</v>
      </c>
      <c r="F55">
        <v>78</v>
      </c>
      <c r="G55">
        <v>89</v>
      </c>
      <c r="H55">
        <v>6</v>
      </c>
      <c r="I55">
        <f t="shared" si="0"/>
        <v>83</v>
      </c>
      <c r="J55" s="52">
        <v>680968000</v>
      </c>
    </row>
    <row r="56" spans="1:10">
      <c r="A56">
        <v>0</v>
      </c>
      <c r="B56">
        <v>9</v>
      </c>
      <c r="C56">
        <v>0</v>
      </c>
      <c r="D56">
        <v>0</v>
      </c>
      <c r="E56">
        <v>55</v>
      </c>
      <c r="F56">
        <v>36</v>
      </c>
      <c r="G56">
        <v>91</v>
      </c>
      <c r="H56">
        <v>9</v>
      </c>
      <c r="I56">
        <f t="shared" si="0"/>
        <v>82</v>
      </c>
      <c r="J56" s="52">
        <v>648164000</v>
      </c>
    </row>
    <row r="57" spans="1:1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 s="52">
        <v>679388000</v>
      </c>
    </row>
    <row r="58" spans="1:10">
      <c r="A58">
        <v>0</v>
      </c>
      <c r="B58">
        <v>0</v>
      </c>
      <c r="C58">
        <v>9</v>
      </c>
      <c r="D58">
        <v>0</v>
      </c>
      <c r="E58">
        <v>36</v>
      </c>
      <c r="F58">
        <v>55</v>
      </c>
      <c r="G58">
        <v>91</v>
      </c>
      <c r="H58">
        <v>9</v>
      </c>
      <c r="I58">
        <f t="shared" si="0"/>
        <v>82</v>
      </c>
      <c r="J58" s="52">
        <v>661089000</v>
      </c>
    </row>
    <row r="59" spans="1:10">
      <c r="A59">
        <v>0</v>
      </c>
      <c r="B59">
        <v>10</v>
      </c>
      <c r="C59">
        <v>6</v>
      </c>
      <c r="D59">
        <v>12</v>
      </c>
      <c r="E59">
        <v>32</v>
      </c>
      <c r="F59">
        <v>39</v>
      </c>
      <c r="G59">
        <v>71</v>
      </c>
      <c r="H59">
        <v>17</v>
      </c>
      <c r="I59">
        <f t="shared" si="0"/>
        <v>54</v>
      </c>
      <c r="J59" s="52">
        <v>651638000</v>
      </c>
    </row>
    <row r="60" spans="1:10">
      <c r="A60">
        <v>0</v>
      </c>
      <c r="B60">
        <v>10</v>
      </c>
      <c r="C60">
        <v>10</v>
      </c>
      <c r="D60">
        <v>14</v>
      </c>
      <c r="E60">
        <v>29</v>
      </c>
      <c r="F60">
        <v>38</v>
      </c>
      <c r="G60">
        <v>67</v>
      </c>
      <c r="H60">
        <v>19</v>
      </c>
      <c r="I60">
        <f t="shared" si="0"/>
        <v>48</v>
      </c>
      <c r="J60" s="52">
        <v>604337000</v>
      </c>
    </row>
    <row r="61" spans="1:10">
      <c r="A61">
        <v>0</v>
      </c>
      <c r="B61">
        <v>33</v>
      </c>
      <c r="C61">
        <v>0</v>
      </c>
      <c r="D61">
        <v>33</v>
      </c>
      <c r="E61">
        <v>17</v>
      </c>
      <c r="F61">
        <v>17</v>
      </c>
      <c r="G61">
        <v>33</v>
      </c>
      <c r="H61">
        <v>33</v>
      </c>
      <c r="I61">
        <f t="shared" si="0"/>
        <v>0</v>
      </c>
      <c r="J61" s="52">
        <v>664155000</v>
      </c>
    </row>
    <row r="62" spans="1:1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 s="52">
        <v>650131000</v>
      </c>
    </row>
    <row r="63" spans="1:10">
      <c r="A63">
        <v>0</v>
      </c>
      <c r="B63">
        <v>6</v>
      </c>
      <c r="C63">
        <v>5</v>
      </c>
      <c r="D63">
        <v>11</v>
      </c>
      <c r="E63">
        <v>21</v>
      </c>
      <c r="F63">
        <v>57</v>
      </c>
      <c r="G63">
        <v>78</v>
      </c>
      <c r="H63">
        <v>11</v>
      </c>
      <c r="I63">
        <f t="shared" si="0"/>
        <v>67</v>
      </c>
      <c r="J63" s="52">
        <v>638506000</v>
      </c>
    </row>
    <row r="64" spans="1:1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 s="52">
        <v>661072000</v>
      </c>
    </row>
    <row r="65" spans="1:10">
      <c r="A65">
        <v>0</v>
      </c>
      <c r="B65">
        <v>8</v>
      </c>
      <c r="C65">
        <v>4</v>
      </c>
      <c r="D65">
        <v>11</v>
      </c>
      <c r="E65">
        <v>30</v>
      </c>
      <c r="F65">
        <v>47</v>
      </c>
      <c r="G65">
        <v>77</v>
      </c>
      <c r="H65">
        <v>12</v>
      </c>
      <c r="I65">
        <f t="shared" si="0"/>
        <v>65</v>
      </c>
      <c r="J65" s="52">
        <v>604334000</v>
      </c>
    </row>
    <row r="66" spans="1:10">
      <c r="A66">
        <v>0</v>
      </c>
      <c r="B66">
        <v>36</v>
      </c>
      <c r="C66">
        <v>27</v>
      </c>
      <c r="D66">
        <v>18</v>
      </c>
      <c r="E66">
        <v>0</v>
      </c>
      <c r="F66">
        <v>18</v>
      </c>
      <c r="G66">
        <v>18</v>
      </c>
      <c r="H66">
        <v>64</v>
      </c>
      <c r="I66">
        <f t="shared" si="0"/>
        <v>-46</v>
      </c>
      <c r="J66" s="52">
        <v>654270000</v>
      </c>
    </row>
    <row r="67" spans="1:10">
      <c r="A67">
        <v>0</v>
      </c>
      <c r="B67">
        <v>0</v>
      </c>
      <c r="C67">
        <v>0</v>
      </c>
      <c r="D67">
        <v>0</v>
      </c>
      <c r="E67">
        <v>80</v>
      </c>
      <c r="F67">
        <v>20</v>
      </c>
      <c r="G67">
        <v>100</v>
      </c>
      <c r="H67">
        <v>0</v>
      </c>
      <c r="I67">
        <f t="shared" ref="I67:I130" si="1">G67-H67</f>
        <v>100</v>
      </c>
      <c r="J67" s="52">
        <v>602152000</v>
      </c>
    </row>
    <row r="68" spans="1:10">
      <c r="A68">
        <v>0</v>
      </c>
      <c r="B68">
        <v>5</v>
      </c>
      <c r="C68">
        <v>3</v>
      </c>
      <c r="D68">
        <v>1</v>
      </c>
      <c r="E68">
        <v>27</v>
      </c>
      <c r="F68">
        <v>64</v>
      </c>
      <c r="G68">
        <v>91</v>
      </c>
      <c r="H68">
        <v>8</v>
      </c>
      <c r="I68">
        <f t="shared" si="1"/>
        <v>83</v>
      </c>
      <c r="J68" s="52">
        <v>604340000</v>
      </c>
    </row>
    <row r="69" spans="1:10">
      <c r="A69">
        <v>0</v>
      </c>
      <c r="B69">
        <v>33</v>
      </c>
      <c r="C69">
        <v>8</v>
      </c>
      <c r="D69">
        <v>8</v>
      </c>
      <c r="E69">
        <v>17</v>
      </c>
      <c r="F69">
        <v>33</v>
      </c>
      <c r="G69">
        <v>50</v>
      </c>
      <c r="H69">
        <v>42</v>
      </c>
      <c r="I69">
        <f t="shared" si="1"/>
        <v>8</v>
      </c>
      <c r="J69" s="52">
        <v>621984000</v>
      </c>
    </row>
    <row r="70" spans="1:10">
      <c r="A70">
        <v>0</v>
      </c>
      <c r="B70">
        <v>18</v>
      </c>
      <c r="C70">
        <v>18</v>
      </c>
      <c r="D70">
        <v>18</v>
      </c>
      <c r="E70">
        <v>36</v>
      </c>
      <c r="F70">
        <v>9</v>
      </c>
      <c r="G70">
        <v>45</v>
      </c>
      <c r="H70">
        <v>36</v>
      </c>
      <c r="I70">
        <f t="shared" si="1"/>
        <v>9</v>
      </c>
      <c r="J70" s="52">
        <v>604339000</v>
      </c>
    </row>
    <row r="71" spans="1:1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 s="52">
        <v>679390000</v>
      </c>
    </row>
    <row r="72" spans="1:1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0</v>
      </c>
      <c r="J72" s="52">
        <v>637220000</v>
      </c>
    </row>
    <row r="73" spans="1:10">
      <c r="A73">
        <v>0</v>
      </c>
      <c r="B73">
        <v>3</v>
      </c>
      <c r="C73">
        <v>0</v>
      </c>
      <c r="D73">
        <v>8</v>
      </c>
      <c r="E73">
        <v>25</v>
      </c>
      <c r="F73">
        <v>64</v>
      </c>
      <c r="G73">
        <v>89</v>
      </c>
      <c r="H73">
        <v>3</v>
      </c>
      <c r="I73">
        <f t="shared" si="1"/>
        <v>86</v>
      </c>
      <c r="J73" s="52">
        <v>604343000</v>
      </c>
    </row>
    <row r="74" spans="1:10">
      <c r="A74">
        <v>0</v>
      </c>
      <c r="B74">
        <v>48</v>
      </c>
      <c r="C74">
        <v>10</v>
      </c>
      <c r="D74">
        <v>5</v>
      </c>
      <c r="E74">
        <v>29</v>
      </c>
      <c r="F74">
        <v>10</v>
      </c>
      <c r="G74">
        <v>38</v>
      </c>
      <c r="H74">
        <v>57</v>
      </c>
      <c r="I74">
        <f t="shared" si="1"/>
        <v>-19</v>
      </c>
      <c r="J74" s="52">
        <v>664163000</v>
      </c>
    </row>
    <row r="75" spans="1:10">
      <c r="A75">
        <v>0</v>
      </c>
      <c r="B75">
        <v>0</v>
      </c>
      <c r="C75">
        <v>0</v>
      </c>
      <c r="D75">
        <v>0</v>
      </c>
      <c r="E75">
        <v>100</v>
      </c>
      <c r="F75">
        <v>0</v>
      </c>
      <c r="G75">
        <v>100</v>
      </c>
      <c r="H75">
        <v>0</v>
      </c>
      <c r="I75">
        <f t="shared" si="1"/>
        <v>100</v>
      </c>
      <c r="J75" s="52">
        <v>660806000</v>
      </c>
    </row>
    <row r="76" spans="1:1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0</v>
      </c>
      <c r="J76" s="52">
        <v>674230000</v>
      </c>
    </row>
    <row r="77" spans="1:10">
      <c r="A77">
        <v>0</v>
      </c>
      <c r="B77">
        <v>25</v>
      </c>
      <c r="C77">
        <v>5</v>
      </c>
      <c r="D77">
        <v>5</v>
      </c>
      <c r="E77">
        <v>25</v>
      </c>
      <c r="F77">
        <v>40</v>
      </c>
      <c r="G77">
        <v>65</v>
      </c>
      <c r="H77">
        <v>30</v>
      </c>
      <c r="I77">
        <f t="shared" si="1"/>
        <v>35</v>
      </c>
      <c r="J77" s="52">
        <v>661964000</v>
      </c>
    </row>
    <row r="78" spans="1:10">
      <c r="A78">
        <v>0</v>
      </c>
      <c r="B78">
        <v>8</v>
      </c>
      <c r="C78">
        <v>8</v>
      </c>
      <c r="D78">
        <v>8</v>
      </c>
      <c r="E78">
        <v>0</v>
      </c>
      <c r="F78">
        <v>75</v>
      </c>
      <c r="G78">
        <v>75</v>
      </c>
      <c r="H78">
        <v>17</v>
      </c>
      <c r="I78">
        <f t="shared" si="1"/>
        <v>58</v>
      </c>
      <c r="J78" s="52">
        <v>605361000</v>
      </c>
    </row>
    <row r="79" spans="1:10">
      <c r="A79">
        <v>0</v>
      </c>
      <c r="B79">
        <v>13</v>
      </c>
      <c r="C79">
        <v>0</v>
      </c>
      <c r="D79">
        <v>13</v>
      </c>
      <c r="E79">
        <v>26</v>
      </c>
      <c r="F79">
        <v>48</v>
      </c>
      <c r="G79">
        <v>74</v>
      </c>
      <c r="H79">
        <v>13</v>
      </c>
      <c r="I79">
        <f t="shared" si="1"/>
        <v>61</v>
      </c>
      <c r="J79" s="52">
        <v>653610000</v>
      </c>
    </row>
    <row r="80" spans="1:10">
      <c r="A80">
        <v>0</v>
      </c>
      <c r="B80">
        <v>28</v>
      </c>
      <c r="C80">
        <v>0</v>
      </c>
      <c r="D80">
        <v>44</v>
      </c>
      <c r="E80">
        <v>11</v>
      </c>
      <c r="F80">
        <v>17</v>
      </c>
      <c r="G80">
        <v>28</v>
      </c>
      <c r="H80">
        <v>28</v>
      </c>
      <c r="I80">
        <f t="shared" si="1"/>
        <v>0</v>
      </c>
      <c r="J80" s="52">
        <v>664151000</v>
      </c>
    </row>
    <row r="81" spans="1:10">
      <c r="A81">
        <v>0</v>
      </c>
      <c r="B81">
        <v>0</v>
      </c>
      <c r="C81">
        <v>0</v>
      </c>
      <c r="D81">
        <v>0</v>
      </c>
      <c r="E81">
        <v>0</v>
      </c>
      <c r="F81">
        <v>100</v>
      </c>
      <c r="G81">
        <v>100</v>
      </c>
      <c r="H81">
        <v>0</v>
      </c>
      <c r="I81">
        <f t="shared" si="1"/>
        <v>100</v>
      </c>
      <c r="J81" s="52">
        <v>629916000</v>
      </c>
    </row>
    <row r="82" spans="1:10">
      <c r="A82">
        <v>0</v>
      </c>
      <c r="B82">
        <v>17</v>
      </c>
      <c r="C82">
        <v>11</v>
      </c>
      <c r="D82">
        <v>11</v>
      </c>
      <c r="E82">
        <v>28</v>
      </c>
      <c r="F82">
        <v>33</v>
      </c>
      <c r="G82">
        <v>61</v>
      </c>
      <c r="H82">
        <v>28</v>
      </c>
      <c r="I82">
        <f t="shared" si="1"/>
        <v>33</v>
      </c>
      <c r="J82" s="52">
        <v>669653000</v>
      </c>
    </row>
    <row r="83" spans="1:10">
      <c r="A83">
        <v>0</v>
      </c>
      <c r="B83">
        <v>11</v>
      </c>
      <c r="C83">
        <v>0</v>
      </c>
      <c r="D83">
        <v>0</v>
      </c>
      <c r="E83">
        <v>44</v>
      </c>
      <c r="F83">
        <v>44</v>
      </c>
      <c r="G83">
        <v>89</v>
      </c>
      <c r="H83">
        <v>11</v>
      </c>
      <c r="I83">
        <f t="shared" si="1"/>
        <v>78</v>
      </c>
      <c r="J83" s="52">
        <v>625041000</v>
      </c>
    </row>
    <row r="84" spans="1:10">
      <c r="A84">
        <v>0</v>
      </c>
      <c r="B84">
        <v>0</v>
      </c>
      <c r="C84">
        <v>0</v>
      </c>
      <c r="D84">
        <v>50</v>
      </c>
      <c r="E84">
        <v>0</v>
      </c>
      <c r="F84">
        <v>50</v>
      </c>
      <c r="G84">
        <v>50</v>
      </c>
      <c r="H84">
        <v>0</v>
      </c>
      <c r="I84">
        <f t="shared" si="1"/>
        <v>50</v>
      </c>
      <c r="J84" s="52">
        <v>632804000</v>
      </c>
    </row>
    <row r="85" spans="1:10">
      <c r="A85">
        <v>0</v>
      </c>
      <c r="B85">
        <v>6</v>
      </c>
      <c r="C85">
        <v>5</v>
      </c>
      <c r="D85">
        <v>9</v>
      </c>
      <c r="E85">
        <v>25</v>
      </c>
      <c r="F85">
        <v>55</v>
      </c>
      <c r="G85">
        <v>80</v>
      </c>
      <c r="H85">
        <v>11</v>
      </c>
      <c r="I85">
        <f t="shared" si="1"/>
        <v>69</v>
      </c>
      <c r="J85" s="52">
        <v>659569000</v>
      </c>
    </row>
    <row r="86" spans="1:10">
      <c r="A86">
        <v>0</v>
      </c>
      <c r="B86">
        <v>17</v>
      </c>
      <c r="C86">
        <v>17</v>
      </c>
      <c r="D86">
        <v>0</v>
      </c>
      <c r="E86">
        <v>0</v>
      </c>
      <c r="F86">
        <v>67</v>
      </c>
      <c r="G86">
        <v>67</v>
      </c>
      <c r="H86">
        <v>33</v>
      </c>
      <c r="I86">
        <f t="shared" si="1"/>
        <v>34</v>
      </c>
      <c r="J86" s="52">
        <v>661088000</v>
      </c>
    </row>
    <row r="87" spans="1:1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0</v>
      </c>
      <c r="J87" s="52">
        <v>674231000</v>
      </c>
    </row>
    <row r="88" spans="1:10">
      <c r="A88">
        <v>0</v>
      </c>
      <c r="B88">
        <v>20</v>
      </c>
      <c r="C88">
        <v>4</v>
      </c>
      <c r="D88">
        <v>8</v>
      </c>
      <c r="E88">
        <v>20</v>
      </c>
      <c r="F88">
        <v>48</v>
      </c>
      <c r="G88">
        <v>68</v>
      </c>
      <c r="H88">
        <v>24</v>
      </c>
      <c r="I88">
        <f t="shared" si="1"/>
        <v>44</v>
      </c>
      <c r="J88" s="52">
        <v>653605000</v>
      </c>
    </row>
    <row r="89" spans="1:10">
      <c r="A89">
        <v>0</v>
      </c>
      <c r="B89">
        <v>67</v>
      </c>
      <c r="C89">
        <v>0</v>
      </c>
      <c r="D89">
        <v>0</v>
      </c>
      <c r="E89">
        <v>33</v>
      </c>
      <c r="F89">
        <v>0</v>
      </c>
      <c r="G89">
        <v>33</v>
      </c>
      <c r="H89">
        <v>67</v>
      </c>
      <c r="I89">
        <f t="shared" si="1"/>
        <v>-34</v>
      </c>
      <c r="J89" s="52">
        <v>648237000</v>
      </c>
    </row>
    <row r="90" spans="1:10">
      <c r="A90">
        <v>0</v>
      </c>
      <c r="B90">
        <v>20</v>
      </c>
      <c r="C90">
        <v>20</v>
      </c>
      <c r="D90">
        <v>0</v>
      </c>
      <c r="E90">
        <v>0</v>
      </c>
      <c r="F90">
        <v>60</v>
      </c>
      <c r="G90">
        <v>60</v>
      </c>
      <c r="H90">
        <v>40</v>
      </c>
      <c r="I90">
        <f t="shared" si="1"/>
        <v>20</v>
      </c>
      <c r="J90" s="52">
        <v>625042000</v>
      </c>
    </row>
    <row r="91" spans="1:10">
      <c r="A91">
        <v>0</v>
      </c>
      <c r="B91">
        <v>35</v>
      </c>
      <c r="C91">
        <v>9</v>
      </c>
      <c r="D91">
        <v>9</v>
      </c>
      <c r="E91">
        <v>13</v>
      </c>
      <c r="F91">
        <v>35</v>
      </c>
      <c r="G91">
        <v>48</v>
      </c>
      <c r="H91">
        <v>43</v>
      </c>
      <c r="I91">
        <f t="shared" si="1"/>
        <v>5</v>
      </c>
      <c r="J91" s="52">
        <v>684238000</v>
      </c>
    </row>
    <row r="92" spans="1:10">
      <c r="A92">
        <v>0</v>
      </c>
      <c r="B92">
        <v>0</v>
      </c>
      <c r="C92">
        <v>0</v>
      </c>
      <c r="D92">
        <v>0</v>
      </c>
      <c r="E92">
        <v>50</v>
      </c>
      <c r="F92">
        <v>50</v>
      </c>
      <c r="G92">
        <v>100</v>
      </c>
      <c r="H92">
        <v>0</v>
      </c>
      <c r="I92">
        <f t="shared" si="1"/>
        <v>100</v>
      </c>
      <c r="J92" s="52">
        <v>604255000</v>
      </c>
    </row>
    <row r="93" spans="1:10">
      <c r="A93">
        <v>0</v>
      </c>
      <c r="B93">
        <v>0</v>
      </c>
      <c r="C93">
        <v>0</v>
      </c>
      <c r="D93">
        <v>8</v>
      </c>
      <c r="E93">
        <v>8</v>
      </c>
      <c r="F93">
        <v>83</v>
      </c>
      <c r="G93">
        <v>92</v>
      </c>
      <c r="H93">
        <v>0</v>
      </c>
      <c r="I93">
        <f t="shared" si="1"/>
        <v>92</v>
      </c>
      <c r="J93" s="52">
        <v>650262000</v>
      </c>
    </row>
    <row r="94" spans="1:10">
      <c r="A94">
        <v>0</v>
      </c>
      <c r="B94">
        <v>27</v>
      </c>
      <c r="C94">
        <v>0</v>
      </c>
      <c r="D94">
        <v>0</v>
      </c>
      <c r="E94">
        <v>27</v>
      </c>
      <c r="F94">
        <v>45</v>
      </c>
      <c r="G94">
        <v>73</v>
      </c>
      <c r="H94">
        <v>27</v>
      </c>
      <c r="I94">
        <f t="shared" si="1"/>
        <v>46</v>
      </c>
      <c r="J94" s="52">
        <v>622189000</v>
      </c>
    </row>
    <row r="95" spans="1:10">
      <c r="A95">
        <v>0</v>
      </c>
      <c r="B95">
        <v>20</v>
      </c>
      <c r="C95">
        <v>0</v>
      </c>
      <c r="D95">
        <v>0</v>
      </c>
      <c r="E95">
        <v>40</v>
      </c>
      <c r="F95">
        <v>40</v>
      </c>
      <c r="G95">
        <v>80</v>
      </c>
      <c r="H95">
        <v>20</v>
      </c>
      <c r="I95">
        <f t="shared" si="1"/>
        <v>60</v>
      </c>
      <c r="J95" s="52">
        <v>659576000</v>
      </c>
    </row>
    <row r="96" spans="1:10">
      <c r="A96">
        <v>0</v>
      </c>
      <c r="B96">
        <v>0</v>
      </c>
      <c r="C96">
        <v>0</v>
      </c>
      <c r="D96">
        <v>0</v>
      </c>
      <c r="E96">
        <v>33</v>
      </c>
      <c r="F96">
        <v>67</v>
      </c>
      <c r="G96">
        <v>100</v>
      </c>
      <c r="H96">
        <v>0</v>
      </c>
      <c r="I96">
        <f t="shared" si="1"/>
        <v>100</v>
      </c>
      <c r="J96" s="52">
        <v>656138000</v>
      </c>
    </row>
    <row r="97" spans="1:10">
      <c r="A97">
        <v>0</v>
      </c>
      <c r="B97">
        <v>0</v>
      </c>
      <c r="C97">
        <v>0</v>
      </c>
      <c r="D97">
        <v>0</v>
      </c>
      <c r="E97">
        <v>50</v>
      </c>
      <c r="F97">
        <v>50</v>
      </c>
      <c r="G97">
        <v>100</v>
      </c>
      <c r="H97">
        <v>0</v>
      </c>
      <c r="I97">
        <f t="shared" si="1"/>
        <v>100</v>
      </c>
      <c r="J97" s="52">
        <v>679912000</v>
      </c>
    </row>
    <row r="98" spans="1:1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  <c r="J98" s="52">
        <v>679391000</v>
      </c>
    </row>
    <row r="99" spans="1:10">
      <c r="A99">
        <v>0</v>
      </c>
      <c r="B99">
        <v>4</v>
      </c>
      <c r="C99">
        <v>3</v>
      </c>
      <c r="D99">
        <v>6</v>
      </c>
      <c r="E99">
        <v>28</v>
      </c>
      <c r="F99">
        <v>58</v>
      </c>
      <c r="G99">
        <v>86</v>
      </c>
      <c r="H99">
        <v>8</v>
      </c>
      <c r="I99">
        <f t="shared" si="1"/>
        <v>78</v>
      </c>
      <c r="J99" s="52">
        <v>632709000</v>
      </c>
    </row>
    <row r="100" spans="1:1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0</v>
      </c>
      <c r="J100" s="52">
        <v>665443000</v>
      </c>
    </row>
    <row r="101" spans="1:10">
      <c r="A101">
        <v>0</v>
      </c>
      <c r="B101">
        <v>0</v>
      </c>
      <c r="C101">
        <v>0</v>
      </c>
      <c r="D101">
        <v>0</v>
      </c>
      <c r="E101">
        <v>100</v>
      </c>
      <c r="F101">
        <v>0</v>
      </c>
      <c r="G101">
        <v>100</v>
      </c>
      <c r="H101">
        <v>0</v>
      </c>
      <c r="I101">
        <f t="shared" si="1"/>
        <v>100</v>
      </c>
      <c r="J101" s="52">
        <v>669644000</v>
      </c>
    </row>
    <row r="102" spans="1:10">
      <c r="A102">
        <v>0</v>
      </c>
      <c r="B102">
        <v>0</v>
      </c>
      <c r="C102">
        <v>0</v>
      </c>
      <c r="D102">
        <v>0</v>
      </c>
      <c r="E102">
        <v>0</v>
      </c>
      <c r="F102">
        <v>100</v>
      </c>
      <c r="G102">
        <v>100</v>
      </c>
      <c r="H102">
        <v>0</v>
      </c>
      <c r="I102">
        <f t="shared" si="1"/>
        <v>100</v>
      </c>
      <c r="J102" s="52">
        <v>604308000</v>
      </c>
    </row>
    <row r="103" spans="1:10">
      <c r="A103">
        <v>0</v>
      </c>
      <c r="B103">
        <v>12</v>
      </c>
      <c r="C103">
        <v>4</v>
      </c>
      <c r="D103">
        <v>6</v>
      </c>
      <c r="E103">
        <v>23</v>
      </c>
      <c r="F103">
        <v>55</v>
      </c>
      <c r="G103">
        <v>78</v>
      </c>
      <c r="H103">
        <v>16</v>
      </c>
      <c r="I103">
        <f t="shared" si="1"/>
        <v>62</v>
      </c>
      <c r="J103" s="52">
        <v>661239000</v>
      </c>
    </row>
    <row r="104" spans="1:1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0</v>
      </c>
      <c r="J104" s="52">
        <v>604256000</v>
      </c>
    </row>
    <row r="105" spans="1:10">
      <c r="A105">
        <v>0</v>
      </c>
      <c r="B105">
        <v>21</v>
      </c>
      <c r="C105">
        <v>7</v>
      </c>
      <c r="D105">
        <v>14</v>
      </c>
      <c r="E105">
        <v>14</v>
      </c>
      <c r="F105">
        <v>43</v>
      </c>
      <c r="G105">
        <v>57</v>
      </c>
      <c r="H105">
        <v>29</v>
      </c>
      <c r="I105">
        <f t="shared" si="1"/>
        <v>28</v>
      </c>
      <c r="J105" s="52">
        <v>684240000</v>
      </c>
    </row>
    <row r="106" spans="1:10">
      <c r="A106">
        <v>0</v>
      </c>
      <c r="B106">
        <v>0</v>
      </c>
      <c r="C106">
        <v>33</v>
      </c>
      <c r="D106">
        <v>33</v>
      </c>
      <c r="E106">
        <v>0</v>
      </c>
      <c r="F106">
        <v>33</v>
      </c>
      <c r="G106">
        <v>33</v>
      </c>
      <c r="H106">
        <v>33</v>
      </c>
      <c r="I106">
        <f t="shared" si="1"/>
        <v>0</v>
      </c>
      <c r="J106" s="52">
        <v>665442000</v>
      </c>
    </row>
    <row r="107" spans="1:10">
      <c r="A107">
        <v>0</v>
      </c>
      <c r="B107">
        <v>0</v>
      </c>
      <c r="C107">
        <v>50</v>
      </c>
      <c r="D107">
        <v>50</v>
      </c>
      <c r="E107">
        <v>0</v>
      </c>
      <c r="F107">
        <v>0</v>
      </c>
      <c r="G107">
        <v>0</v>
      </c>
      <c r="H107">
        <v>50</v>
      </c>
      <c r="I107">
        <f t="shared" si="1"/>
        <v>-50</v>
      </c>
      <c r="J107" s="52">
        <v>610391000</v>
      </c>
    </row>
    <row r="108" spans="1:10">
      <c r="A108">
        <v>0</v>
      </c>
      <c r="B108">
        <v>0</v>
      </c>
      <c r="C108">
        <v>17</v>
      </c>
      <c r="D108">
        <v>0</v>
      </c>
      <c r="E108">
        <v>17</v>
      </c>
      <c r="F108">
        <v>67</v>
      </c>
      <c r="G108">
        <v>83</v>
      </c>
      <c r="H108">
        <v>17</v>
      </c>
      <c r="I108">
        <f t="shared" si="1"/>
        <v>66</v>
      </c>
      <c r="J108" s="52">
        <v>605614000</v>
      </c>
    </row>
    <row r="109" spans="1:1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0</v>
      </c>
      <c r="J109" s="52">
        <v>662379000</v>
      </c>
    </row>
    <row r="110" spans="1:10">
      <c r="A110">
        <v>0</v>
      </c>
      <c r="B110">
        <v>0</v>
      </c>
      <c r="C110">
        <v>0</v>
      </c>
      <c r="D110">
        <v>0</v>
      </c>
      <c r="E110">
        <v>67</v>
      </c>
      <c r="F110">
        <v>33</v>
      </c>
      <c r="G110">
        <v>100</v>
      </c>
      <c r="H110">
        <v>0</v>
      </c>
      <c r="I110">
        <f t="shared" si="1"/>
        <v>100</v>
      </c>
      <c r="J110" s="52">
        <v>679911000</v>
      </c>
    </row>
    <row r="111" spans="1:1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  <c r="J111" s="52">
        <v>601222000</v>
      </c>
    </row>
    <row r="112" spans="1:1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0</v>
      </c>
      <c r="J112" s="52">
        <v>661071000</v>
      </c>
    </row>
    <row r="113" spans="1:10">
      <c r="A113">
        <v>0</v>
      </c>
      <c r="B113">
        <v>7</v>
      </c>
      <c r="C113">
        <v>4</v>
      </c>
      <c r="D113">
        <v>11</v>
      </c>
      <c r="E113">
        <v>31</v>
      </c>
      <c r="F113">
        <v>47</v>
      </c>
      <c r="G113">
        <v>79</v>
      </c>
      <c r="H113">
        <v>11</v>
      </c>
      <c r="I113">
        <f t="shared" si="1"/>
        <v>68</v>
      </c>
      <c r="J113" s="52">
        <v>661242000</v>
      </c>
    </row>
    <row r="114" spans="1:10">
      <c r="A114">
        <v>0</v>
      </c>
      <c r="B114">
        <v>50</v>
      </c>
      <c r="C114">
        <v>0</v>
      </c>
      <c r="D114">
        <v>0</v>
      </c>
      <c r="E114">
        <v>38</v>
      </c>
      <c r="F114">
        <v>13</v>
      </c>
      <c r="G114">
        <v>50</v>
      </c>
      <c r="H114">
        <v>50</v>
      </c>
      <c r="I114">
        <f t="shared" si="1"/>
        <v>0</v>
      </c>
      <c r="J114" s="52">
        <v>602070000</v>
      </c>
    </row>
    <row r="115" spans="1:10">
      <c r="A115">
        <v>0</v>
      </c>
      <c r="B115">
        <v>33</v>
      </c>
      <c r="C115">
        <v>0</v>
      </c>
      <c r="D115">
        <v>0</v>
      </c>
      <c r="E115">
        <v>67</v>
      </c>
      <c r="F115">
        <v>0</v>
      </c>
      <c r="G115">
        <v>67</v>
      </c>
      <c r="H115">
        <v>33</v>
      </c>
      <c r="I115">
        <f t="shared" si="1"/>
        <v>34</v>
      </c>
      <c r="J115" s="52">
        <v>669948000</v>
      </c>
    </row>
    <row r="116" spans="1:10">
      <c r="A116">
        <v>0</v>
      </c>
      <c r="B116">
        <v>50</v>
      </c>
      <c r="C116">
        <v>0</v>
      </c>
      <c r="D116">
        <v>0</v>
      </c>
      <c r="E116">
        <v>0</v>
      </c>
      <c r="F116">
        <v>50</v>
      </c>
      <c r="G116">
        <v>50</v>
      </c>
      <c r="H116">
        <v>50</v>
      </c>
      <c r="I116">
        <f t="shared" si="1"/>
        <v>0</v>
      </c>
      <c r="J116" s="52">
        <v>674784000</v>
      </c>
    </row>
    <row r="117" spans="1:1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0</v>
      </c>
      <c r="J117" s="52">
        <v>679389000</v>
      </c>
    </row>
    <row r="118" spans="1:1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  <c r="J118" s="52">
        <v>621311000</v>
      </c>
    </row>
    <row r="119" spans="1:10">
      <c r="A119">
        <v>0</v>
      </c>
      <c r="B119">
        <v>15</v>
      </c>
      <c r="C119">
        <v>0</v>
      </c>
      <c r="D119">
        <v>8</v>
      </c>
      <c r="E119">
        <v>38</v>
      </c>
      <c r="F119">
        <v>38</v>
      </c>
      <c r="G119">
        <v>77</v>
      </c>
      <c r="H119">
        <v>15</v>
      </c>
      <c r="I119">
        <f t="shared" si="1"/>
        <v>62</v>
      </c>
      <c r="J119" s="52">
        <v>604323000</v>
      </c>
    </row>
    <row r="120" spans="1:10">
      <c r="A120">
        <v>0</v>
      </c>
      <c r="B120">
        <v>25</v>
      </c>
      <c r="C120">
        <v>0</v>
      </c>
      <c r="D120">
        <v>0</v>
      </c>
      <c r="E120">
        <v>0</v>
      </c>
      <c r="F120">
        <v>75</v>
      </c>
      <c r="G120">
        <v>75</v>
      </c>
      <c r="H120">
        <v>25</v>
      </c>
      <c r="I120">
        <f t="shared" si="1"/>
        <v>50</v>
      </c>
      <c r="J120" s="52">
        <v>621085000</v>
      </c>
    </row>
    <row r="121" spans="1:10">
      <c r="A121">
        <v>0</v>
      </c>
      <c r="B121">
        <v>0</v>
      </c>
      <c r="C121">
        <v>0</v>
      </c>
      <c r="D121">
        <v>67</v>
      </c>
      <c r="E121">
        <v>33</v>
      </c>
      <c r="F121">
        <v>0</v>
      </c>
      <c r="G121">
        <v>33</v>
      </c>
      <c r="H121">
        <v>0</v>
      </c>
      <c r="I121">
        <f t="shared" si="1"/>
        <v>33</v>
      </c>
      <c r="J121" s="52">
        <v>669947000</v>
      </c>
    </row>
    <row r="122" spans="1:10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0</v>
      </c>
      <c r="J122" s="52">
        <v>679665000</v>
      </c>
    </row>
    <row r="123" spans="1:10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  <c r="J123" s="52">
        <v>665901000</v>
      </c>
    </row>
    <row r="124" spans="1:1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1"/>
        <v>0</v>
      </c>
      <c r="J124" s="52">
        <v>601223000</v>
      </c>
    </row>
    <row r="125" spans="1:10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1"/>
        <v>0</v>
      </c>
      <c r="J125" s="52">
        <v>624942000</v>
      </c>
    </row>
    <row r="126" spans="1:1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1"/>
        <v>0</v>
      </c>
      <c r="J126" s="52">
        <v>622382000</v>
      </c>
    </row>
    <row r="127" spans="1:10">
      <c r="A127">
        <v>0</v>
      </c>
      <c r="B127">
        <v>9</v>
      </c>
      <c r="C127">
        <v>0</v>
      </c>
      <c r="D127">
        <v>13</v>
      </c>
      <c r="E127">
        <v>39</v>
      </c>
      <c r="F127">
        <v>39</v>
      </c>
      <c r="G127">
        <v>78</v>
      </c>
      <c r="H127">
        <v>9</v>
      </c>
      <c r="I127">
        <f t="shared" si="1"/>
        <v>69</v>
      </c>
      <c r="J127" s="52">
        <v>648161000</v>
      </c>
    </row>
    <row r="128" spans="1:10">
      <c r="A128">
        <v>0</v>
      </c>
      <c r="B128">
        <v>0</v>
      </c>
      <c r="C128">
        <v>0</v>
      </c>
      <c r="D128">
        <v>0</v>
      </c>
      <c r="E128">
        <v>43</v>
      </c>
      <c r="F128">
        <v>57</v>
      </c>
      <c r="G128">
        <v>100</v>
      </c>
      <c r="H128">
        <v>0</v>
      </c>
      <c r="I128">
        <f t="shared" si="1"/>
        <v>100</v>
      </c>
      <c r="J128" s="52">
        <v>679910000</v>
      </c>
    </row>
    <row r="129" spans="1:10">
      <c r="A129">
        <v>0</v>
      </c>
      <c r="B129">
        <v>17</v>
      </c>
      <c r="C129">
        <v>0</v>
      </c>
      <c r="D129">
        <v>0</v>
      </c>
      <c r="E129">
        <v>67</v>
      </c>
      <c r="F129">
        <v>17</v>
      </c>
      <c r="G129">
        <v>83</v>
      </c>
      <c r="H129">
        <v>17</v>
      </c>
      <c r="I129">
        <f t="shared" si="1"/>
        <v>66</v>
      </c>
      <c r="J129" s="52">
        <v>653607000</v>
      </c>
    </row>
    <row r="130" spans="1:10">
      <c r="A130">
        <v>0</v>
      </c>
      <c r="B130">
        <v>100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100</v>
      </c>
      <c r="I130">
        <f t="shared" si="1"/>
        <v>-100</v>
      </c>
      <c r="J130" s="52">
        <v>656136000</v>
      </c>
    </row>
    <row r="131" spans="1:10">
      <c r="A131">
        <v>0</v>
      </c>
      <c r="B131">
        <v>0</v>
      </c>
      <c r="C131">
        <v>50</v>
      </c>
      <c r="D131">
        <v>50</v>
      </c>
      <c r="E131">
        <v>0</v>
      </c>
      <c r="F131">
        <v>0</v>
      </c>
      <c r="G131">
        <v>0</v>
      </c>
      <c r="H131">
        <v>50</v>
      </c>
      <c r="I131">
        <f t="shared" ref="I131:I162" si="2">G131-H131</f>
        <v>-50</v>
      </c>
      <c r="J131" s="52">
        <v>656134000</v>
      </c>
    </row>
    <row r="132" spans="1:10">
      <c r="A132">
        <v>0</v>
      </c>
      <c r="B132">
        <v>0</v>
      </c>
      <c r="C132">
        <v>0</v>
      </c>
      <c r="D132">
        <v>0</v>
      </c>
      <c r="E132">
        <v>0</v>
      </c>
      <c r="F132">
        <v>100</v>
      </c>
      <c r="G132">
        <v>100</v>
      </c>
      <c r="H132">
        <v>0</v>
      </c>
      <c r="I132">
        <f t="shared" si="2"/>
        <v>100</v>
      </c>
      <c r="J132" s="52">
        <v>621083000</v>
      </c>
    </row>
    <row r="133" spans="1:1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2"/>
        <v>0</v>
      </c>
      <c r="J133" s="52">
        <v>659109000</v>
      </c>
    </row>
    <row r="134" spans="1:1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2"/>
        <v>0</v>
      </c>
      <c r="J134" s="52">
        <v>683109000</v>
      </c>
    </row>
    <row r="135" spans="1:1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2"/>
        <v>0</v>
      </c>
      <c r="J135" s="52">
        <v>674786000</v>
      </c>
    </row>
    <row r="136" spans="1:10">
      <c r="A136">
        <v>0</v>
      </c>
      <c r="B136">
        <v>12</v>
      </c>
      <c r="C136">
        <v>2</v>
      </c>
      <c r="D136">
        <v>11</v>
      </c>
      <c r="E136">
        <v>28</v>
      </c>
      <c r="F136">
        <v>47</v>
      </c>
      <c r="G136">
        <v>75</v>
      </c>
      <c r="H136">
        <v>14</v>
      </c>
      <c r="I136">
        <f t="shared" si="2"/>
        <v>61</v>
      </c>
      <c r="J136" s="52">
        <v>640690000</v>
      </c>
    </row>
    <row r="137" spans="1:10">
      <c r="A137">
        <v>0</v>
      </c>
      <c r="B137">
        <v>0</v>
      </c>
      <c r="C137">
        <v>17</v>
      </c>
      <c r="D137">
        <v>0</v>
      </c>
      <c r="E137">
        <v>50</v>
      </c>
      <c r="F137">
        <v>33</v>
      </c>
      <c r="G137">
        <v>83</v>
      </c>
      <c r="H137">
        <v>17</v>
      </c>
      <c r="I137">
        <f t="shared" si="2"/>
        <v>66</v>
      </c>
      <c r="J137" s="52">
        <v>632309000</v>
      </c>
    </row>
    <row r="138" spans="1:10">
      <c r="A138">
        <v>0</v>
      </c>
      <c r="B138">
        <v>75</v>
      </c>
      <c r="C138">
        <v>0</v>
      </c>
      <c r="D138">
        <v>0</v>
      </c>
      <c r="E138">
        <v>25</v>
      </c>
      <c r="F138">
        <v>0</v>
      </c>
      <c r="G138">
        <v>25</v>
      </c>
      <c r="H138">
        <v>75</v>
      </c>
      <c r="I138">
        <f t="shared" si="2"/>
        <v>-50</v>
      </c>
      <c r="J138" s="52">
        <v>656135000</v>
      </c>
    </row>
    <row r="139" spans="1:10">
      <c r="A139">
        <v>0</v>
      </c>
      <c r="B139">
        <v>25</v>
      </c>
      <c r="C139">
        <v>25</v>
      </c>
      <c r="D139">
        <v>25</v>
      </c>
      <c r="E139">
        <v>25</v>
      </c>
      <c r="F139">
        <v>0</v>
      </c>
      <c r="G139">
        <v>25</v>
      </c>
      <c r="H139">
        <v>50</v>
      </c>
      <c r="I139">
        <f t="shared" si="2"/>
        <v>-25</v>
      </c>
      <c r="J139" s="52">
        <v>605360000</v>
      </c>
    </row>
    <row r="140" spans="1:10">
      <c r="A140">
        <v>0</v>
      </c>
      <c r="B140">
        <v>100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100</v>
      </c>
      <c r="I140">
        <f t="shared" si="2"/>
        <v>-100</v>
      </c>
      <c r="J140" s="52">
        <v>601624000</v>
      </c>
    </row>
    <row r="141" spans="1:10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0</v>
      </c>
      <c r="J141" s="52">
        <v>629216000</v>
      </c>
    </row>
    <row r="142" spans="1:1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2"/>
        <v>0</v>
      </c>
      <c r="J142" s="52">
        <v>633217000</v>
      </c>
    </row>
    <row r="143" spans="1:10">
      <c r="A143">
        <v>0</v>
      </c>
      <c r="B143">
        <v>29</v>
      </c>
      <c r="C143">
        <v>0</v>
      </c>
      <c r="D143">
        <v>14</v>
      </c>
      <c r="E143">
        <v>0</v>
      </c>
      <c r="F143">
        <v>57</v>
      </c>
      <c r="G143">
        <v>57</v>
      </c>
      <c r="H143">
        <v>29</v>
      </c>
      <c r="I143">
        <f t="shared" si="2"/>
        <v>28</v>
      </c>
      <c r="J143" s="52">
        <v>651639000</v>
      </c>
    </row>
    <row r="144" spans="1:10">
      <c r="A144">
        <v>0</v>
      </c>
      <c r="B144">
        <v>25</v>
      </c>
      <c r="C144">
        <v>0</v>
      </c>
      <c r="D144">
        <v>0</v>
      </c>
      <c r="E144">
        <v>25</v>
      </c>
      <c r="F144">
        <v>50</v>
      </c>
      <c r="G144">
        <v>75</v>
      </c>
      <c r="H144">
        <v>25</v>
      </c>
      <c r="I144">
        <f t="shared" si="2"/>
        <v>50</v>
      </c>
      <c r="J144" s="52">
        <v>679892000</v>
      </c>
    </row>
    <row r="145" spans="1:10">
      <c r="A145">
        <v>0</v>
      </c>
      <c r="B145">
        <v>67</v>
      </c>
      <c r="C145">
        <v>0</v>
      </c>
      <c r="D145">
        <v>0</v>
      </c>
      <c r="E145">
        <v>0</v>
      </c>
      <c r="F145">
        <v>33</v>
      </c>
      <c r="G145">
        <v>33</v>
      </c>
      <c r="H145">
        <v>67</v>
      </c>
      <c r="I145">
        <f t="shared" si="2"/>
        <v>-34</v>
      </c>
      <c r="J145" s="52">
        <v>605359000</v>
      </c>
    </row>
    <row r="146" spans="1:10">
      <c r="A146">
        <v>0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f t="shared" si="2"/>
        <v>0</v>
      </c>
      <c r="J146" s="52">
        <v>633214000</v>
      </c>
    </row>
    <row r="147" spans="1:10">
      <c r="A147">
        <v>0</v>
      </c>
      <c r="B147">
        <v>0</v>
      </c>
      <c r="C147">
        <v>0</v>
      </c>
      <c r="D147">
        <v>0</v>
      </c>
      <c r="E147">
        <v>0</v>
      </c>
      <c r="F147">
        <v>100</v>
      </c>
      <c r="G147">
        <v>100</v>
      </c>
      <c r="H147">
        <v>0</v>
      </c>
      <c r="I147">
        <f t="shared" si="2"/>
        <v>100</v>
      </c>
      <c r="J147" s="52">
        <v>621086000</v>
      </c>
    </row>
    <row r="148" spans="1:10">
      <c r="A148">
        <v>0</v>
      </c>
      <c r="B148">
        <v>100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100</v>
      </c>
      <c r="I148">
        <f t="shared" si="2"/>
        <v>-100</v>
      </c>
      <c r="J148" s="52">
        <v>604254000</v>
      </c>
    </row>
    <row r="149" spans="1:1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2"/>
        <v>0</v>
      </c>
      <c r="J149" s="52">
        <v>666478000</v>
      </c>
    </row>
    <row r="150" spans="1:1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2"/>
        <v>0</v>
      </c>
      <c r="J150" s="52">
        <v>629215000</v>
      </c>
    </row>
    <row r="151" spans="1:1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2"/>
        <v>0</v>
      </c>
      <c r="J151" s="52">
        <v>683122000</v>
      </c>
    </row>
    <row r="152" spans="1:1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2"/>
        <v>0</v>
      </c>
      <c r="J152" s="52">
        <v>674805000</v>
      </c>
    </row>
    <row r="153" spans="1:1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2"/>
        <v>0</v>
      </c>
      <c r="J153" s="52">
        <v>645386000</v>
      </c>
    </row>
    <row r="154" spans="1:1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2"/>
        <v>0</v>
      </c>
      <c r="J154" s="52">
        <v>638527000</v>
      </c>
    </row>
    <row r="155" spans="1:1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2"/>
        <v>0</v>
      </c>
      <c r="J155" s="52">
        <v>633884000</v>
      </c>
    </row>
    <row r="156" spans="1:1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0</v>
      </c>
      <c r="J156" s="52">
        <v>629186000</v>
      </c>
    </row>
    <row r="157" spans="1:1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0</v>
      </c>
      <c r="J157" s="52">
        <v>637361000</v>
      </c>
    </row>
    <row r="158" spans="1:1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0</v>
      </c>
      <c r="J158" s="52">
        <v>667429000</v>
      </c>
    </row>
    <row r="159" spans="1:10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  <c r="J159" s="52">
        <v>666473000</v>
      </c>
    </row>
    <row r="160" spans="1:1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  <c r="J160" s="52">
        <v>666474000</v>
      </c>
    </row>
    <row r="161" spans="1:1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  <c r="J161" s="52" t="s">
        <v>10</v>
      </c>
    </row>
    <row r="162" spans="1:1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0</v>
      </c>
      <c r="J162" s="52" t="s">
        <v>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A13" sqref="A13"/>
    </sheetView>
  </sheetViews>
  <sheetFormatPr defaultRowHeight="15"/>
  <sheetData>
    <row r="1" spans="1:1">
      <c r="A1" s="3" t="s">
        <v>33</v>
      </c>
    </row>
    <row r="2" spans="1:1">
      <c r="A2" s="3" t="s">
        <v>223</v>
      </c>
    </row>
    <row r="3" spans="1:1">
      <c r="A3" s="3" t="s">
        <v>54</v>
      </c>
    </row>
    <row r="4" spans="1:1">
      <c r="A4" s="2"/>
    </row>
    <row r="5" spans="1:1">
      <c r="A5" s="3" t="s">
        <v>15</v>
      </c>
    </row>
    <row r="6" spans="1:1">
      <c r="A6" s="3" t="s">
        <v>16</v>
      </c>
    </row>
    <row r="7" spans="1:1">
      <c r="A7" s="3" t="s">
        <v>224</v>
      </c>
    </row>
    <row r="8" spans="1:1">
      <c r="A8" s="2"/>
    </row>
    <row r="9" spans="1:1">
      <c r="A9" s="3" t="s">
        <v>18</v>
      </c>
    </row>
    <row r="10" spans="1:1">
      <c r="A10" s="3" t="s">
        <v>214</v>
      </c>
    </row>
    <row r="11" spans="1:1">
      <c r="A11" s="3" t="s">
        <v>225</v>
      </c>
    </row>
    <row r="12" spans="1:1">
      <c r="A12" s="3" t="s">
        <v>226</v>
      </c>
    </row>
    <row r="13" spans="1:1">
      <c r="A13" s="3" t="s">
        <v>227</v>
      </c>
    </row>
    <row r="14" spans="1:1">
      <c r="A14" s="3" t="s">
        <v>25</v>
      </c>
    </row>
    <row r="15" spans="1:1">
      <c r="A15" s="3" t="s">
        <v>26</v>
      </c>
    </row>
    <row r="16" spans="1:1">
      <c r="A16" s="2"/>
    </row>
    <row r="17" spans="1:1">
      <c r="A17" s="3" t="s">
        <v>27</v>
      </c>
    </row>
    <row r="18" spans="1:1">
      <c r="A18" s="2"/>
    </row>
    <row r="19" spans="1:1">
      <c r="A19" s="3" t="s">
        <v>201</v>
      </c>
    </row>
    <row r="20" spans="1:1">
      <c r="A20" s="3" t="s">
        <v>228</v>
      </c>
    </row>
    <row r="21" spans="1:1">
      <c r="A21" s="3" t="s">
        <v>229</v>
      </c>
    </row>
    <row r="22" spans="1:1">
      <c r="A22" s="2"/>
    </row>
    <row r="23" spans="1:1">
      <c r="A23" s="3" t="s">
        <v>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62"/>
  <sheetViews>
    <sheetView workbookViewId="0">
      <selection activeCell="A2" sqref="A2"/>
    </sheetView>
  </sheetViews>
  <sheetFormatPr defaultRowHeight="15"/>
  <sheetData>
    <row r="1" spans="1:8">
      <c r="A1" s="36" t="s">
        <v>157</v>
      </c>
      <c r="B1" s="63" t="s">
        <v>179</v>
      </c>
      <c r="C1" s="63" t="s">
        <v>180</v>
      </c>
      <c r="D1" s="63" t="s">
        <v>181</v>
      </c>
      <c r="E1" s="63" t="s">
        <v>182</v>
      </c>
      <c r="F1" s="63" t="s">
        <v>183</v>
      </c>
      <c r="G1" s="63" t="s">
        <v>184</v>
      </c>
      <c r="H1" s="63" t="s">
        <v>185</v>
      </c>
    </row>
    <row r="2" spans="1:8">
      <c r="A2" s="52">
        <v>3302</v>
      </c>
      <c r="B2">
        <v>19</v>
      </c>
      <c r="C2">
        <v>14</v>
      </c>
      <c r="D2">
        <v>23</v>
      </c>
      <c r="E2">
        <v>73</v>
      </c>
      <c r="F2">
        <v>155</v>
      </c>
      <c r="G2">
        <v>228</v>
      </c>
      <c r="H2">
        <v>33</v>
      </c>
    </row>
    <row r="3" spans="1:8">
      <c r="A3" s="52">
        <v>2260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52">
        <v>1993</v>
      </c>
      <c r="B4">
        <v>69</v>
      </c>
      <c r="C4">
        <v>37</v>
      </c>
      <c r="D4">
        <v>73</v>
      </c>
      <c r="E4">
        <v>324</v>
      </c>
      <c r="F4">
        <v>612</v>
      </c>
      <c r="G4">
        <v>936</v>
      </c>
      <c r="H4">
        <v>106</v>
      </c>
    </row>
    <row r="5" spans="1:8">
      <c r="A5" s="52">
        <v>1708</v>
      </c>
      <c r="B5">
        <v>8</v>
      </c>
      <c r="C5">
        <v>7</v>
      </c>
      <c r="D5">
        <v>19</v>
      </c>
      <c r="E5">
        <v>39</v>
      </c>
      <c r="F5">
        <v>62</v>
      </c>
      <c r="G5">
        <v>101</v>
      </c>
      <c r="H5">
        <v>15</v>
      </c>
    </row>
    <row r="6" spans="1:8">
      <c r="A6" s="52">
        <v>806</v>
      </c>
      <c r="B6">
        <v>64</v>
      </c>
      <c r="C6">
        <v>34</v>
      </c>
      <c r="D6">
        <v>52</v>
      </c>
      <c r="E6">
        <v>146</v>
      </c>
      <c r="F6">
        <v>166</v>
      </c>
      <c r="G6">
        <v>312</v>
      </c>
      <c r="H6">
        <v>98</v>
      </c>
    </row>
    <row r="7" spans="1:8">
      <c r="A7" s="52">
        <v>736</v>
      </c>
      <c r="B7">
        <v>23</v>
      </c>
      <c r="C7">
        <v>12</v>
      </c>
      <c r="D7">
        <v>22</v>
      </c>
      <c r="E7">
        <v>51</v>
      </c>
      <c r="F7">
        <v>112</v>
      </c>
      <c r="G7">
        <v>163</v>
      </c>
      <c r="H7">
        <v>35</v>
      </c>
    </row>
    <row r="8" spans="1:8">
      <c r="A8" s="52">
        <v>638</v>
      </c>
      <c r="B8">
        <v>5</v>
      </c>
      <c r="C8">
        <v>3</v>
      </c>
      <c r="D8">
        <v>9</v>
      </c>
      <c r="E8">
        <v>43</v>
      </c>
      <c r="F8">
        <v>109</v>
      </c>
      <c r="G8">
        <v>152</v>
      </c>
      <c r="H8">
        <v>8</v>
      </c>
    </row>
    <row r="9" spans="1:8">
      <c r="A9" s="52">
        <v>632</v>
      </c>
      <c r="B9">
        <v>14</v>
      </c>
      <c r="C9">
        <v>1</v>
      </c>
      <c r="D9">
        <v>8</v>
      </c>
      <c r="E9">
        <v>24</v>
      </c>
      <c r="F9">
        <v>43</v>
      </c>
      <c r="G9">
        <v>67</v>
      </c>
      <c r="H9">
        <v>15</v>
      </c>
    </row>
    <row r="10" spans="1:8">
      <c r="A10" s="52">
        <v>554</v>
      </c>
      <c r="B10">
        <v>8</v>
      </c>
      <c r="C10">
        <v>3</v>
      </c>
      <c r="D10">
        <v>5</v>
      </c>
      <c r="E10">
        <v>7</v>
      </c>
      <c r="F10">
        <v>24</v>
      </c>
      <c r="G10">
        <v>31</v>
      </c>
      <c r="H10">
        <v>11</v>
      </c>
    </row>
    <row r="11" spans="1:8">
      <c r="A11" s="52">
        <v>493</v>
      </c>
      <c r="B11">
        <v>0</v>
      </c>
      <c r="C11">
        <v>2</v>
      </c>
      <c r="D11">
        <v>1</v>
      </c>
      <c r="E11">
        <v>2</v>
      </c>
      <c r="F11">
        <v>1</v>
      </c>
      <c r="G11">
        <v>3</v>
      </c>
      <c r="H11">
        <v>2</v>
      </c>
    </row>
    <row r="12" spans="1:8">
      <c r="A12" s="52">
        <v>391</v>
      </c>
      <c r="B12">
        <v>2</v>
      </c>
      <c r="C12">
        <v>0</v>
      </c>
      <c r="D12">
        <v>0</v>
      </c>
      <c r="E12">
        <v>1</v>
      </c>
      <c r="F12">
        <v>0</v>
      </c>
      <c r="G12">
        <v>1</v>
      </c>
      <c r="H12">
        <v>2</v>
      </c>
    </row>
    <row r="13" spans="1:8">
      <c r="A13" s="52">
        <v>355</v>
      </c>
      <c r="B13">
        <v>37</v>
      </c>
      <c r="C13">
        <v>17</v>
      </c>
      <c r="D13">
        <v>60</v>
      </c>
      <c r="E13">
        <v>280</v>
      </c>
      <c r="F13">
        <v>699</v>
      </c>
      <c r="G13">
        <v>979</v>
      </c>
      <c r="H13">
        <v>54</v>
      </c>
    </row>
    <row r="14" spans="1:8">
      <c r="A14" s="52">
        <v>331</v>
      </c>
      <c r="B14">
        <v>14</v>
      </c>
      <c r="C14">
        <v>4</v>
      </c>
      <c r="D14">
        <v>13</v>
      </c>
      <c r="E14">
        <v>7</v>
      </c>
      <c r="F14">
        <v>15</v>
      </c>
      <c r="G14">
        <v>22</v>
      </c>
      <c r="H14">
        <v>18</v>
      </c>
    </row>
    <row r="15" spans="1:8">
      <c r="A15" s="52">
        <v>315</v>
      </c>
      <c r="B15">
        <v>4</v>
      </c>
      <c r="C15">
        <v>1</v>
      </c>
      <c r="D15">
        <v>2</v>
      </c>
      <c r="E15">
        <v>5</v>
      </c>
      <c r="F15">
        <v>16</v>
      </c>
      <c r="G15">
        <v>21</v>
      </c>
      <c r="H15">
        <v>5</v>
      </c>
    </row>
    <row r="16" spans="1:8">
      <c r="A16" s="52">
        <v>292</v>
      </c>
      <c r="B16">
        <v>47</v>
      </c>
      <c r="C16">
        <v>14</v>
      </c>
      <c r="D16">
        <v>33</v>
      </c>
      <c r="E16">
        <v>106</v>
      </c>
      <c r="F16">
        <v>196</v>
      </c>
      <c r="G16">
        <v>302</v>
      </c>
      <c r="H16">
        <v>61</v>
      </c>
    </row>
    <row r="17" spans="1:8">
      <c r="A17" s="52">
        <v>287</v>
      </c>
      <c r="B17">
        <v>19</v>
      </c>
      <c r="C17">
        <v>9</v>
      </c>
      <c r="D17">
        <v>2</v>
      </c>
      <c r="E17">
        <v>25</v>
      </c>
      <c r="F17">
        <v>31</v>
      </c>
      <c r="G17">
        <v>56</v>
      </c>
      <c r="H17">
        <v>28</v>
      </c>
    </row>
    <row r="18" spans="1:8">
      <c r="A18" s="52">
        <v>266</v>
      </c>
      <c r="B18">
        <v>12</v>
      </c>
      <c r="C18">
        <v>4</v>
      </c>
      <c r="D18">
        <v>0</v>
      </c>
      <c r="E18">
        <v>7</v>
      </c>
      <c r="F18">
        <v>2</v>
      </c>
      <c r="G18">
        <v>9</v>
      </c>
      <c r="H18">
        <v>16</v>
      </c>
    </row>
    <row r="19" spans="1:8">
      <c r="A19" s="52">
        <v>253</v>
      </c>
      <c r="B19">
        <v>3</v>
      </c>
      <c r="C19">
        <v>0</v>
      </c>
      <c r="D19">
        <v>1</v>
      </c>
      <c r="E19">
        <v>4</v>
      </c>
      <c r="F19">
        <v>2</v>
      </c>
      <c r="G19">
        <v>6</v>
      </c>
      <c r="H19">
        <v>3</v>
      </c>
    </row>
    <row r="20" spans="1:8">
      <c r="A20" s="52">
        <v>239</v>
      </c>
      <c r="B20">
        <v>54</v>
      </c>
      <c r="C20">
        <v>21</v>
      </c>
      <c r="D20">
        <v>14</v>
      </c>
      <c r="E20">
        <v>38</v>
      </c>
      <c r="F20">
        <v>30</v>
      </c>
      <c r="G20">
        <v>68</v>
      </c>
      <c r="H20">
        <v>75</v>
      </c>
    </row>
    <row r="21" spans="1:8">
      <c r="A21" s="52">
        <v>238</v>
      </c>
      <c r="B21">
        <v>38</v>
      </c>
      <c r="C21">
        <v>27</v>
      </c>
      <c r="D21">
        <v>42</v>
      </c>
      <c r="E21">
        <v>103</v>
      </c>
      <c r="F21">
        <v>165</v>
      </c>
      <c r="G21">
        <v>268</v>
      </c>
      <c r="H21">
        <v>65</v>
      </c>
    </row>
    <row r="22" spans="1:8">
      <c r="A22" s="52">
        <v>230</v>
      </c>
      <c r="B22">
        <v>17</v>
      </c>
      <c r="C22">
        <v>10</v>
      </c>
      <c r="D22">
        <v>7</v>
      </c>
      <c r="E22">
        <v>23</v>
      </c>
      <c r="F22">
        <v>23</v>
      </c>
      <c r="G22">
        <v>46</v>
      </c>
      <c r="H22">
        <v>27</v>
      </c>
    </row>
    <row r="23" spans="1:8">
      <c r="A23" s="52">
        <v>217</v>
      </c>
      <c r="B23">
        <v>4</v>
      </c>
      <c r="C23">
        <v>6</v>
      </c>
      <c r="D23">
        <v>12</v>
      </c>
      <c r="E23">
        <v>68</v>
      </c>
      <c r="F23">
        <v>163</v>
      </c>
      <c r="G23">
        <v>231</v>
      </c>
      <c r="H23">
        <v>10</v>
      </c>
    </row>
    <row r="24" spans="1:8">
      <c r="A24" s="52">
        <v>206</v>
      </c>
      <c r="B24">
        <v>0</v>
      </c>
      <c r="C24">
        <v>1</v>
      </c>
      <c r="D24">
        <v>1</v>
      </c>
      <c r="E24">
        <v>2</v>
      </c>
      <c r="F24">
        <v>6</v>
      </c>
      <c r="G24">
        <v>8</v>
      </c>
      <c r="H24">
        <v>1</v>
      </c>
    </row>
    <row r="25" spans="1:8">
      <c r="A25" s="52">
        <v>197</v>
      </c>
      <c r="B25">
        <v>74</v>
      </c>
      <c r="C25">
        <v>57</v>
      </c>
      <c r="D25">
        <v>98</v>
      </c>
      <c r="E25">
        <v>166</v>
      </c>
      <c r="F25">
        <v>232</v>
      </c>
      <c r="G25">
        <v>398</v>
      </c>
      <c r="H25">
        <v>131</v>
      </c>
    </row>
    <row r="26" spans="1:8">
      <c r="A26" s="52">
        <v>189</v>
      </c>
      <c r="B26">
        <v>0</v>
      </c>
      <c r="C26">
        <v>1</v>
      </c>
      <c r="D26">
        <v>0</v>
      </c>
      <c r="E26">
        <v>2</v>
      </c>
      <c r="F26">
        <v>5</v>
      </c>
      <c r="G26">
        <v>7</v>
      </c>
      <c r="H26">
        <v>1</v>
      </c>
    </row>
    <row r="27" spans="1:8">
      <c r="A27" s="52">
        <v>179</v>
      </c>
      <c r="B27">
        <v>2</v>
      </c>
      <c r="C27">
        <v>1</v>
      </c>
      <c r="D27">
        <v>4</v>
      </c>
      <c r="E27">
        <v>9</v>
      </c>
      <c r="F27">
        <v>16</v>
      </c>
      <c r="G27">
        <v>25</v>
      </c>
      <c r="H27">
        <v>3</v>
      </c>
    </row>
    <row r="28" spans="1:8">
      <c r="A28" s="52">
        <v>173</v>
      </c>
      <c r="B28">
        <v>30</v>
      </c>
      <c r="C28">
        <v>14</v>
      </c>
      <c r="D28">
        <v>30</v>
      </c>
      <c r="E28">
        <v>128</v>
      </c>
      <c r="F28">
        <v>129</v>
      </c>
      <c r="G28">
        <v>257</v>
      </c>
      <c r="H28">
        <v>44</v>
      </c>
    </row>
    <row r="29" spans="1:8">
      <c r="A29" s="52">
        <v>165</v>
      </c>
      <c r="B29">
        <v>34</v>
      </c>
      <c r="C29">
        <v>31</v>
      </c>
      <c r="D29">
        <v>30</v>
      </c>
      <c r="E29">
        <v>66</v>
      </c>
      <c r="F29">
        <v>92</v>
      </c>
      <c r="G29">
        <v>158</v>
      </c>
      <c r="H29">
        <v>65</v>
      </c>
    </row>
    <row r="30" spans="1:8">
      <c r="A30" s="52">
        <v>159</v>
      </c>
      <c r="B30">
        <v>25</v>
      </c>
      <c r="C30">
        <v>13</v>
      </c>
      <c r="D30">
        <v>32</v>
      </c>
      <c r="E30">
        <v>88</v>
      </c>
      <c r="F30">
        <v>180</v>
      </c>
      <c r="G30">
        <v>268</v>
      </c>
      <c r="H30">
        <v>38</v>
      </c>
    </row>
    <row r="31" spans="1:8">
      <c r="A31" s="52">
        <v>152</v>
      </c>
      <c r="B31">
        <v>0</v>
      </c>
      <c r="C31">
        <v>3</v>
      </c>
      <c r="D31">
        <v>2</v>
      </c>
      <c r="E31">
        <v>2</v>
      </c>
      <c r="F31">
        <v>2</v>
      </c>
      <c r="G31">
        <v>4</v>
      </c>
      <c r="H31">
        <v>3</v>
      </c>
    </row>
    <row r="32" spans="1:8">
      <c r="A32" s="52">
        <v>148</v>
      </c>
      <c r="B32">
        <v>2</v>
      </c>
      <c r="C32">
        <v>1</v>
      </c>
      <c r="D32">
        <v>5</v>
      </c>
      <c r="E32">
        <v>5</v>
      </c>
      <c r="F32">
        <v>11</v>
      </c>
      <c r="G32">
        <v>16</v>
      </c>
      <c r="H32">
        <v>3</v>
      </c>
    </row>
    <row r="33" spans="1:8">
      <c r="A33" s="52">
        <v>145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</row>
    <row r="34" spans="1:8">
      <c r="A34" s="52">
        <v>144</v>
      </c>
      <c r="B34">
        <v>4</v>
      </c>
      <c r="C34">
        <v>4</v>
      </c>
      <c r="D34">
        <v>7</v>
      </c>
      <c r="E34">
        <v>28</v>
      </c>
      <c r="F34">
        <v>33</v>
      </c>
      <c r="G34">
        <v>61</v>
      </c>
      <c r="H34">
        <v>8</v>
      </c>
    </row>
    <row r="35" spans="1:8">
      <c r="A35" s="52">
        <v>144</v>
      </c>
      <c r="B35">
        <v>2</v>
      </c>
      <c r="C35">
        <v>0</v>
      </c>
      <c r="D35">
        <v>2</v>
      </c>
      <c r="E35">
        <v>5</v>
      </c>
      <c r="F35">
        <v>8</v>
      </c>
      <c r="G35">
        <v>13</v>
      </c>
      <c r="H35">
        <v>2</v>
      </c>
    </row>
    <row r="36" spans="1:8">
      <c r="A36" s="52">
        <v>137</v>
      </c>
      <c r="B36">
        <v>36</v>
      </c>
      <c r="C36">
        <v>19</v>
      </c>
      <c r="D36">
        <v>23</v>
      </c>
      <c r="E36">
        <v>32</v>
      </c>
      <c r="F36">
        <v>51</v>
      </c>
      <c r="G36">
        <v>83</v>
      </c>
      <c r="H36">
        <v>55</v>
      </c>
    </row>
    <row r="37" spans="1:8">
      <c r="A37" s="52">
        <v>129</v>
      </c>
      <c r="B37">
        <v>32</v>
      </c>
      <c r="C37">
        <v>13</v>
      </c>
      <c r="D37">
        <v>22</v>
      </c>
      <c r="E37">
        <v>44</v>
      </c>
      <c r="F37">
        <v>56</v>
      </c>
      <c r="G37">
        <v>100</v>
      </c>
      <c r="H37">
        <v>45</v>
      </c>
    </row>
    <row r="38" spans="1:8">
      <c r="A38" s="52">
        <v>121</v>
      </c>
      <c r="B38">
        <v>7</v>
      </c>
      <c r="C38">
        <v>1</v>
      </c>
      <c r="D38">
        <v>5</v>
      </c>
      <c r="E38">
        <v>7</v>
      </c>
      <c r="F38">
        <v>5</v>
      </c>
      <c r="G38">
        <v>12</v>
      </c>
      <c r="H38">
        <v>8</v>
      </c>
    </row>
    <row r="39" spans="1:8">
      <c r="A39" s="52">
        <v>120</v>
      </c>
      <c r="B39">
        <v>16</v>
      </c>
      <c r="C39">
        <v>9</v>
      </c>
      <c r="D39">
        <v>23</v>
      </c>
      <c r="E39">
        <v>61</v>
      </c>
      <c r="F39">
        <v>127</v>
      </c>
      <c r="G39">
        <v>188</v>
      </c>
      <c r="H39">
        <v>25</v>
      </c>
    </row>
    <row r="40" spans="1:8">
      <c r="A40" s="52">
        <v>117</v>
      </c>
      <c r="B40">
        <v>32</v>
      </c>
      <c r="C40">
        <v>9</v>
      </c>
      <c r="D40">
        <v>16</v>
      </c>
      <c r="E40">
        <v>31</v>
      </c>
      <c r="F40">
        <v>55</v>
      </c>
      <c r="G40">
        <v>86</v>
      </c>
      <c r="H40">
        <v>41</v>
      </c>
    </row>
    <row r="41" spans="1:8">
      <c r="A41" s="52">
        <v>111</v>
      </c>
      <c r="B41">
        <v>0</v>
      </c>
      <c r="C41">
        <v>0</v>
      </c>
      <c r="D41">
        <v>1</v>
      </c>
      <c r="E41">
        <v>3</v>
      </c>
      <c r="F41">
        <v>0</v>
      </c>
      <c r="G41">
        <v>3</v>
      </c>
      <c r="H41">
        <v>0</v>
      </c>
    </row>
    <row r="42" spans="1:8">
      <c r="A42" s="52">
        <v>105</v>
      </c>
      <c r="B42">
        <v>19</v>
      </c>
      <c r="C42">
        <v>9</v>
      </c>
      <c r="D42">
        <v>17</v>
      </c>
      <c r="E42">
        <v>78</v>
      </c>
      <c r="F42">
        <v>146</v>
      </c>
      <c r="G42">
        <v>224</v>
      </c>
      <c r="H42">
        <v>28</v>
      </c>
    </row>
    <row r="43" spans="1:8">
      <c r="A43" s="52">
        <v>98</v>
      </c>
      <c r="B43">
        <v>0</v>
      </c>
      <c r="C43">
        <v>0</v>
      </c>
      <c r="D43">
        <v>0</v>
      </c>
      <c r="E43">
        <v>4</v>
      </c>
      <c r="F43">
        <v>0</v>
      </c>
      <c r="G43">
        <v>4</v>
      </c>
      <c r="H43">
        <v>0</v>
      </c>
    </row>
    <row r="44" spans="1:8">
      <c r="A44" s="52">
        <v>94</v>
      </c>
      <c r="B44">
        <v>10</v>
      </c>
      <c r="C44">
        <v>7</v>
      </c>
      <c r="D44">
        <v>9</v>
      </c>
      <c r="E44">
        <v>45</v>
      </c>
      <c r="F44">
        <v>51</v>
      </c>
      <c r="G44">
        <v>96</v>
      </c>
      <c r="H44">
        <v>17</v>
      </c>
    </row>
    <row r="45" spans="1:8">
      <c r="A45" s="52">
        <v>77</v>
      </c>
      <c r="B45">
        <v>3</v>
      </c>
      <c r="C45">
        <v>5</v>
      </c>
      <c r="D45">
        <v>3</v>
      </c>
      <c r="E45">
        <v>20</v>
      </c>
      <c r="F45">
        <v>19</v>
      </c>
      <c r="G45">
        <v>39</v>
      </c>
      <c r="H45">
        <v>8</v>
      </c>
    </row>
    <row r="46" spans="1:8">
      <c r="A46" s="52">
        <v>77</v>
      </c>
      <c r="B46">
        <v>3</v>
      </c>
      <c r="C46">
        <v>2</v>
      </c>
      <c r="D46">
        <v>1</v>
      </c>
      <c r="E46">
        <v>6</v>
      </c>
      <c r="F46">
        <v>14</v>
      </c>
      <c r="G46">
        <v>20</v>
      </c>
      <c r="H46">
        <v>5</v>
      </c>
    </row>
    <row r="47" spans="1:8">
      <c r="A47" s="52">
        <v>76</v>
      </c>
      <c r="B47">
        <v>1</v>
      </c>
      <c r="C47">
        <v>1</v>
      </c>
      <c r="D47">
        <v>1</v>
      </c>
      <c r="E47">
        <v>1</v>
      </c>
      <c r="F47">
        <v>6</v>
      </c>
      <c r="G47">
        <v>7</v>
      </c>
      <c r="H47">
        <v>2</v>
      </c>
    </row>
    <row r="48" spans="1:8">
      <c r="A48" s="52">
        <v>69</v>
      </c>
      <c r="B48">
        <v>8</v>
      </c>
      <c r="C48">
        <v>3</v>
      </c>
      <c r="D48">
        <v>1</v>
      </c>
      <c r="E48">
        <v>8</v>
      </c>
      <c r="F48">
        <v>41</v>
      </c>
      <c r="G48">
        <v>49</v>
      </c>
      <c r="H48">
        <v>11</v>
      </c>
    </row>
    <row r="49" spans="1:8">
      <c r="A49" s="52">
        <v>64</v>
      </c>
      <c r="B49">
        <v>1</v>
      </c>
      <c r="C49">
        <v>1</v>
      </c>
      <c r="D49">
        <v>2</v>
      </c>
      <c r="E49">
        <v>8</v>
      </c>
      <c r="F49">
        <v>12</v>
      </c>
      <c r="G49">
        <v>20</v>
      </c>
      <c r="H49">
        <v>2</v>
      </c>
    </row>
    <row r="50" spans="1:8">
      <c r="A50" s="52">
        <v>58</v>
      </c>
      <c r="B50">
        <v>39</v>
      </c>
      <c r="C50">
        <v>7</v>
      </c>
      <c r="D50">
        <v>9</v>
      </c>
      <c r="E50">
        <v>27</v>
      </c>
      <c r="F50">
        <v>45</v>
      </c>
      <c r="G50">
        <v>72</v>
      </c>
      <c r="H50">
        <v>46</v>
      </c>
    </row>
    <row r="51" spans="1:8">
      <c r="A51" s="52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52">
        <v>54</v>
      </c>
      <c r="B52">
        <v>5</v>
      </c>
      <c r="C52">
        <v>1</v>
      </c>
      <c r="D52">
        <v>0</v>
      </c>
      <c r="E52">
        <v>6</v>
      </c>
      <c r="F52">
        <v>9</v>
      </c>
      <c r="G52">
        <v>15</v>
      </c>
      <c r="H52">
        <v>6</v>
      </c>
    </row>
    <row r="53" spans="1:8">
      <c r="A53" s="52">
        <v>52</v>
      </c>
      <c r="B53">
        <v>0</v>
      </c>
      <c r="C53">
        <v>1</v>
      </c>
      <c r="D53">
        <v>1</v>
      </c>
      <c r="E53">
        <v>1</v>
      </c>
      <c r="F53">
        <v>3</v>
      </c>
      <c r="G53">
        <v>4</v>
      </c>
      <c r="H53">
        <v>1</v>
      </c>
    </row>
    <row r="54" spans="1:8">
      <c r="A54" s="52">
        <v>49</v>
      </c>
      <c r="B54">
        <v>4</v>
      </c>
      <c r="C54">
        <v>1</v>
      </c>
      <c r="D54">
        <v>5</v>
      </c>
      <c r="E54">
        <v>24</v>
      </c>
      <c r="F54">
        <v>90</v>
      </c>
      <c r="G54">
        <v>114</v>
      </c>
      <c r="H54">
        <v>5</v>
      </c>
    </row>
    <row r="55" spans="1:8">
      <c r="A55" s="52">
        <v>46</v>
      </c>
      <c r="B55">
        <v>1</v>
      </c>
      <c r="C55">
        <v>0</v>
      </c>
      <c r="D55">
        <v>1</v>
      </c>
      <c r="E55">
        <v>2</v>
      </c>
      <c r="F55">
        <v>14</v>
      </c>
      <c r="G55">
        <v>16</v>
      </c>
      <c r="H55">
        <v>1</v>
      </c>
    </row>
    <row r="56" spans="1:8">
      <c r="A56" s="52">
        <v>45</v>
      </c>
      <c r="B56">
        <v>1</v>
      </c>
      <c r="C56">
        <v>0</v>
      </c>
      <c r="D56">
        <v>0</v>
      </c>
      <c r="E56">
        <v>6</v>
      </c>
      <c r="F56">
        <v>4</v>
      </c>
      <c r="G56">
        <v>10</v>
      </c>
      <c r="H56">
        <v>1</v>
      </c>
    </row>
    <row r="57" spans="1:8">
      <c r="A57" s="52">
        <v>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52">
        <v>42</v>
      </c>
      <c r="B58">
        <v>0</v>
      </c>
      <c r="C58">
        <v>1</v>
      </c>
      <c r="D58">
        <v>0</v>
      </c>
      <c r="E58">
        <v>4</v>
      </c>
      <c r="F58">
        <v>6</v>
      </c>
      <c r="G58">
        <v>10</v>
      </c>
      <c r="H58">
        <v>1</v>
      </c>
    </row>
    <row r="59" spans="1:8">
      <c r="A59" s="52">
        <v>39</v>
      </c>
      <c r="B59">
        <v>121</v>
      </c>
      <c r="C59">
        <v>75</v>
      </c>
      <c r="D59">
        <v>133</v>
      </c>
      <c r="E59">
        <v>374</v>
      </c>
      <c r="F59">
        <v>451</v>
      </c>
      <c r="G59">
        <v>825</v>
      </c>
      <c r="H59">
        <v>196</v>
      </c>
    </row>
    <row r="60" spans="1:8">
      <c r="A60" s="52">
        <v>38</v>
      </c>
      <c r="B60">
        <v>2</v>
      </c>
      <c r="C60">
        <v>2</v>
      </c>
      <c r="D60">
        <v>3</v>
      </c>
      <c r="E60">
        <v>6</v>
      </c>
      <c r="F60">
        <v>8</v>
      </c>
      <c r="G60">
        <v>14</v>
      </c>
      <c r="H60">
        <v>4</v>
      </c>
    </row>
    <row r="61" spans="1:8">
      <c r="A61" s="52">
        <v>38</v>
      </c>
      <c r="B61">
        <v>2</v>
      </c>
      <c r="C61">
        <v>0</v>
      </c>
      <c r="D61">
        <v>2</v>
      </c>
      <c r="E61">
        <v>1</v>
      </c>
      <c r="F61">
        <v>1</v>
      </c>
      <c r="G61">
        <v>2</v>
      </c>
      <c r="H61">
        <v>2</v>
      </c>
    </row>
    <row r="62" spans="1:8">
      <c r="A62" s="52">
        <v>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52">
        <v>35</v>
      </c>
      <c r="B63">
        <v>4</v>
      </c>
      <c r="C63">
        <v>3</v>
      </c>
      <c r="D63">
        <v>7</v>
      </c>
      <c r="E63">
        <v>13</v>
      </c>
      <c r="F63">
        <v>36</v>
      </c>
      <c r="G63">
        <v>49</v>
      </c>
      <c r="H63">
        <v>7</v>
      </c>
    </row>
    <row r="64" spans="1:8">
      <c r="A64" s="52">
        <v>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52">
        <v>33</v>
      </c>
      <c r="B65">
        <v>7</v>
      </c>
      <c r="C65">
        <v>4</v>
      </c>
      <c r="D65">
        <v>10</v>
      </c>
      <c r="E65">
        <v>28</v>
      </c>
      <c r="F65">
        <v>44</v>
      </c>
      <c r="G65">
        <v>72</v>
      </c>
      <c r="H65">
        <v>11</v>
      </c>
    </row>
    <row r="66" spans="1:8">
      <c r="A66" s="52">
        <v>33</v>
      </c>
      <c r="B66">
        <v>4</v>
      </c>
      <c r="C66">
        <v>3</v>
      </c>
      <c r="D66">
        <v>2</v>
      </c>
      <c r="E66">
        <v>0</v>
      </c>
      <c r="F66">
        <v>2</v>
      </c>
      <c r="G66">
        <v>2</v>
      </c>
      <c r="H66">
        <v>7</v>
      </c>
    </row>
    <row r="67" spans="1:8">
      <c r="A67" s="52">
        <v>33</v>
      </c>
      <c r="B67">
        <v>0</v>
      </c>
      <c r="C67">
        <v>0</v>
      </c>
      <c r="D67">
        <v>0</v>
      </c>
      <c r="E67">
        <v>4</v>
      </c>
      <c r="F67">
        <v>1</v>
      </c>
      <c r="G67">
        <v>5</v>
      </c>
      <c r="H67">
        <v>0</v>
      </c>
    </row>
    <row r="68" spans="1:8">
      <c r="A68" s="52">
        <v>32</v>
      </c>
      <c r="B68">
        <v>4</v>
      </c>
      <c r="C68">
        <v>2</v>
      </c>
      <c r="D68">
        <v>1</v>
      </c>
      <c r="E68">
        <v>21</v>
      </c>
      <c r="F68">
        <v>49</v>
      </c>
      <c r="G68">
        <v>70</v>
      </c>
      <c r="H68">
        <v>6</v>
      </c>
    </row>
    <row r="69" spans="1:8">
      <c r="A69" s="52">
        <v>31</v>
      </c>
      <c r="B69">
        <v>4</v>
      </c>
      <c r="C69">
        <v>1</v>
      </c>
      <c r="D69">
        <v>1</v>
      </c>
      <c r="E69">
        <v>2</v>
      </c>
      <c r="F69">
        <v>4</v>
      </c>
      <c r="G69">
        <v>6</v>
      </c>
      <c r="H69">
        <v>5</v>
      </c>
    </row>
    <row r="70" spans="1:8">
      <c r="A70" s="52">
        <v>30</v>
      </c>
      <c r="B70">
        <v>2</v>
      </c>
      <c r="C70">
        <v>2</v>
      </c>
      <c r="D70">
        <v>2</v>
      </c>
      <c r="E70">
        <v>4</v>
      </c>
      <c r="F70">
        <v>1</v>
      </c>
      <c r="G70">
        <v>5</v>
      </c>
      <c r="H70">
        <v>4</v>
      </c>
    </row>
    <row r="71" spans="1:8">
      <c r="A71" s="52">
        <v>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52">
        <v>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52">
        <v>28</v>
      </c>
      <c r="B73">
        <v>1</v>
      </c>
      <c r="C73">
        <v>0</v>
      </c>
      <c r="D73">
        <v>3</v>
      </c>
      <c r="E73">
        <v>9</v>
      </c>
      <c r="F73">
        <v>23</v>
      </c>
      <c r="G73">
        <v>32</v>
      </c>
      <c r="H73">
        <v>1</v>
      </c>
    </row>
    <row r="74" spans="1:8">
      <c r="A74" s="52">
        <v>27</v>
      </c>
      <c r="B74">
        <v>10</v>
      </c>
      <c r="C74">
        <v>2</v>
      </c>
      <c r="D74">
        <v>1</v>
      </c>
      <c r="E74">
        <v>6</v>
      </c>
      <c r="F74">
        <v>2</v>
      </c>
      <c r="G74">
        <v>8</v>
      </c>
      <c r="H74">
        <v>12</v>
      </c>
    </row>
    <row r="75" spans="1:8">
      <c r="A75" s="52">
        <v>27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</row>
    <row r="76" spans="1:8">
      <c r="A76" s="52">
        <v>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52">
        <v>24</v>
      </c>
      <c r="B77">
        <v>5</v>
      </c>
      <c r="C77">
        <v>1</v>
      </c>
      <c r="D77">
        <v>1</v>
      </c>
      <c r="E77">
        <v>5</v>
      </c>
      <c r="F77">
        <v>8</v>
      </c>
      <c r="G77">
        <v>13</v>
      </c>
      <c r="H77">
        <v>6</v>
      </c>
    </row>
    <row r="78" spans="1:8">
      <c r="A78" s="52">
        <v>24</v>
      </c>
      <c r="B78">
        <v>1</v>
      </c>
      <c r="C78">
        <v>1</v>
      </c>
      <c r="D78">
        <v>1</v>
      </c>
      <c r="E78">
        <v>0</v>
      </c>
      <c r="F78">
        <v>9</v>
      </c>
      <c r="G78">
        <v>9</v>
      </c>
      <c r="H78">
        <v>2</v>
      </c>
    </row>
    <row r="79" spans="1:8">
      <c r="A79" s="52">
        <v>23</v>
      </c>
      <c r="B79">
        <v>3</v>
      </c>
      <c r="C79">
        <v>0</v>
      </c>
      <c r="D79">
        <v>3</v>
      </c>
      <c r="E79">
        <v>6</v>
      </c>
      <c r="F79">
        <v>11</v>
      </c>
      <c r="G79">
        <v>17</v>
      </c>
      <c r="H79">
        <v>3</v>
      </c>
    </row>
    <row r="80" spans="1:8">
      <c r="A80" s="52">
        <v>23</v>
      </c>
      <c r="B80">
        <v>5</v>
      </c>
      <c r="C80">
        <v>0</v>
      </c>
      <c r="D80">
        <v>8</v>
      </c>
      <c r="E80">
        <v>2</v>
      </c>
      <c r="F80">
        <v>3</v>
      </c>
      <c r="G80">
        <v>5</v>
      </c>
      <c r="H80">
        <v>5</v>
      </c>
    </row>
    <row r="81" spans="1:8">
      <c r="A81" s="52">
        <v>21</v>
      </c>
      <c r="B81">
        <v>0</v>
      </c>
      <c r="C81">
        <v>0</v>
      </c>
      <c r="D81">
        <v>0</v>
      </c>
      <c r="E81">
        <v>0</v>
      </c>
      <c r="F81">
        <v>2</v>
      </c>
      <c r="G81">
        <v>2</v>
      </c>
      <c r="H81">
        <v>0</v>
      </c>
    </row>
    <row r="82" spans="1:8">
      <c r="A82" s="52">
        <v>20</v>
      </c>
      <c r="B82">
        <v>3</v>
      </c>
      <c r="C82">
        <v>2</v>
      </c>
      <c r="D82">
        <v>2</v>
      </c>
      <c r="E82">
        <v>5</v>
      </c>
      <c r="F82">
        <v>6</v>
      </c>
      <c r="G82">
        <v>11</v>
      </c>
      <c r="H82">
        <v>5</v>
      </c>
    </row>
    <row r="83" spans="1:8">
      <c r="A83" s="52">
        <v>19</v>
      </c>
      <c r="B83">
        <v>1</v>
      </c>
      <c r="C83">
        <v>0</v>
      </c>
      <c r="D83">
        <v>0</v>
      </c>
      <c r="E83">
        <v>4</v>
      </c>
      <c r="F83">
        <v>4</v>
      </c>
      <c r="G83">
        <v>8</v>
      </c>
      <c r="H83">
        <v>1</v>
      </c>
    </row>
    <row r="84" spans="1:8">
      <c r="A84" s="52">
        <v>18</v>
      </c>
      <c r="B84">
        <v>0</v>
      </c>
      <c r="C84">
        <v>0</v>
      </c>
      <c r="D84">
        <v>2</v>
      </c>
      <c r="E84">
        <v>0</v>
      </c>
      <c r="F84">
        <v>2</v>
      </c>
      <c r="G84">
        <v>2</v>
      </c>
      <c r="H84">
        <v>0</v>
      </c>
    </row>
    <row r="85" spans="1:8">
      <c r="A85" s="52">
        <v>17</v>
      </c>
      <c r="B85">
        <v>4</v>
      </c>
      <c r="C85">
        <v>3</v>
      </c>
      <c r="D85">
        <v>6</v>
      </c>
      <c r="E85">
        <v>16</v>
      </c>
      <c r="F85">
        <v>35</v>
      </c>
      <c r="G85">
        <v>51</v>
      </c>
      <c r="H85">
        <v>7</v>
      </c>
    </row>
    <row r="86" spans="1:8">
      <c r="A86" s="52">
        <v>17</v>
      </c>
      <c r="B86">
        <v>1</v>
      </c>
      <c r="C86">
        <v>1</v>
      </c>
      <c r="D86">
        <v>0</v>
      </c>
      <c r="E86">
        <v>0</v>
      </c>
      <c r="F86">
        <v>4</v>
      </c>
      <c r="G86">
        <v>4</v>
      </c>
      <c r="H86">
        <v>2</v>
      </c>
    </row>
    <row r="87" spans="1:8">
      <c r="A87" s="52">
        <v>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52">
        <v>16</v>
      </c>
      <c r="B88">
        <v>5</v>
      </c>
      <c r="C88">
        <v>1</v>
      </c>
      <c r="D88">
        <v>2</v>
      </c>
      <c r="E88">
        <v>5</v>
      </c>
      <c r="F88">
        <v>12</v>
      </c>
      <c r="G88">
        <v>17</v>
      </c>
      <c r="H88">
        <v>6</v>
      </c>
    </row>
    <row r="89" spans="1:8">
      <c r="A89" s="52">
        <v>16</v>
      </c>
      <c r="B89">
        <v>2</v>
      </c>
      <c r="C89">
        <v>0</v>
      </c>
      <c r="D89">
        <v>0</v>
      </c>
      <c r="E89">
        <v>1</v>
      </c>
      <c r="F89">
        <v>0</v>
      </c>
      <c r="G89">
        <v>1</v>
      </c>
      <c r="H89">
        <v>2</v>
      </c>
    </row>
    <row r="90" spans="1:8">
      <c r="A90" s="52">
        <v>15</v>
      </c>
      <c r="B90">
        <v>1</v>
      </c>
      <c r="C90">
        <v>1</v>
      </c>
      <c r="D90">
        <v>0</v>
      </c>
      <c r="E90">
        <v>0</v>
      </c>
      <c r="F90">
        <v>3</v>
      </c>
      <c r="G90">
        <v>3</v>
      </c>
      <c r="H90">
        <v>2</v>
      </c>
    </row>
    <row r="91" spans="1:8">
      <c r="A91" s="52">
        <v>14</v>
      </c>
      <c r="B91">
        <v>8</v>
      </c>
      <c r="C91">
        <v>2</v>
      </c>
      <c r="D91">
        <v>2</v>
      </c>
      <c r="E91">
        <v>3</v>
      </c>
      <c r="F91">
        <v>8</v>
      </c>
      <c r="G91">
        <v>11</v>
      </c>
      <c r="H91">
        <v>10</v>
      </c>
    </row>
    <row r="92" spans="1:8">
      <c r="A92" s="52">
        <v>14</v>
      </c>
      <c r="B92">
        <v>0</v>
      </c>
      <c r="C92">
        <v>0</v>
      </c>
      <c r="D92">
        <v>0</v>
      </c>
      <c r="E92">
        <v>3</v>
      </c>
      <c r="F92">
        <v>3</v>
      </c>
      <c r="G92">
        <v>6</v>
      </c>
      <c r="H92">
        <v>0</v>
      </c>
    </row>
    <row r="93" spans="1:8">
      <c r="A93" s="52">
        <v>13</v>
      </c>
      <c r="B93">
        <v>0</v>
      </c>
      <c r="C93">
        <v>0</v>
      </c>
      <c r="D93">
        <v>1</v>
      </c>
      <c r="E93">
        <v>1</v>
      </c>
      <c r="F93">
        <v>10</v>
      </c>
      <c r="G93">
        <v>11</v>
      </c>
      <c r="H93">
        <v>0</v>
      </c>
    </row>
    <row r="94" spans="1:8">
      <c r="A94" s="52">
        <v>12</v>
      </c>
      <c r="B94">
        <v>3</v>
      </c>
      <c r="C94">
        <v>0</v>
      </c>
      <c r="D94">
        <v>0</v>
      </c>
      <c r="E94">
        <v>3</v>
      </c>
      <c r="F94">
        <v>5</v>
      </c>
      <c r="G94">
        <v>8</v>
      </c>
      <c r="H94">
        <v>3</v>
      </c>
    </row>
    <row r="95" spans="1:8">
      <c r="A95" s="52">
        <v>12</v>
      </c>
      <c r="B95">
        <v>1</v>
      </c>
      <c r="C95">
        <v>0</v>
      </c>
      <c r="D95">
        <v>0</v>
      </c>
      <c r="E95">
        <v>2</v>
      </c>
      <c r="F95">
        <v>2</v>
      </c>
      <c r="G95">
        <v>4</v>
      </c>
      <c r="H95">
        <v>1</v>
      </c>
    </row>
    <row r="96" spans="1:8">
      <c r="A96" s="52">
        <v>12</v>
      </c>
      <c r="B96">
        <v>0</v>
      </c>
      <c r="C96">
        <v>0</v>
      </c>
      <c r="D96">
        <v>0</v>
      </c>
      <c r="E96">
        <v>1</v>
      </c>
      <c r="F96">
        <v>2</v>
      </c>
      <c r="G96">
        <v>3</v>
      </c>
      <c r="H96">
        <v>0</v>
      </c>
    </row>
    <row r="97" spans="1:8">
      <c r="A97" s="52">
        <v>12</v>
      </c>
      <c r="B97">
        <v>0</v>
      </c>
      <c r="C97">
        <v>0</v>
      </c>
      <c r="D97">
        <v>0</v>
      </c>
      <c r="E97">
        <v>1</v>
      </c>
      <c r="F97">
        <v>1</v>
      </c>
      <c r="G97">
        <v>2</v>
      </c>
      <c r="H97">
        <v>0</v>
      </c>
    </row>
    <row r="98" spans="1:8">
      <c r="A98" s="52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52">
        <v>11</v>
      </c>
      <c r="B99">
        <v>43</v>
      </c>
      <c r="C99">
        <v>32</v>
      </c>
      <c r="D99">
        <v>61</v>
      </c>
      <c r="E99">
        <v>270</v>
      </c>
      <c r="F99">
        <v>567</v>
      </c>
      <c r="G99">
        <v>837</v>
      </c>
      <c r="H99">
        <v>75</v>
      </c>
    </row>
    <row r="100" spans="1:8">
      <c r="A100" s="52">
        <v>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52">
        <v>10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2</v>
      </c>
      <c r="H101">
        <v>0</v>
      </c>
    </row>
    <row r="102" spans="1:8">
      <c r="A102" s="52">
        <v>10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</row>
    <row r="103" spans="1:8">
      <c r="A103" s="52">
        <v>9</v>
      </c>
      <c r="B103">
        <v>23</v>
      </c>
      <c r="C103">
        <v>7</v>
      </c>
      <c r="D103">
        <v>11</v>
      </c>
      <c r="E103">
        <v>44</v>
      </c>
      <c r="F103">
        <v>104</v>
      </c>
      <c r="G103">
        <v>148</v>
      </c>
      <c r="H103">
        <v>30</v>
      </c>
    </row>
    <row r="104" spans="1:8">
      <c r="A104" s="52">
        <v>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52">
        <v>8</v>
      </c>
      <c r="B105">
        <v>3</v>
      </c>
      <c r="C105">
        <v>1</v>
      </c>
      <c r="D105">
        <v>2</v>
      </c>
      <c r="E105">
        <v>2</v>
      </c>
      <c r="F105">
        <v>6</v>
      </c>
      <c r="G105">
        <v>8</v>
      </c>
      <c r="H105">
        <v>4</v>
      </c>
    </row>
    <row r="106" spans="1:8">
      <c r="A106" s="52">
        <v>8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</row>
    <row r="107" spans="1:8">
      <c r="A107" s="52">
        <v>8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</row>
    <row r="108" spans="1:8">
      <c r="A108" s="52">
        <v>7</v>
      </c>
      <c r="B108">
        <v>0</v>
      </c>
      <c r="C108">
        <v>1</v>
      </c>
      <c r="D108">
        <v>0</v>
      </c>
      <c r="E108">
        <v>1</v>
      </c>
      <c r="F108">
        <v>4</v>
      </c>
      <c r="G108">
        <v>5</v>
      </c>
      <c r="H108">
        <v>1</v>
      </c>
    </row>
    <row r="109" spans="1:8">
      <c r="A109" s="52">
        <v>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52">
        <v>6</v>
      </c>
      <c r="B110">
        <v>0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</row>
    <row r="111" spans="1:8">
      <c r="A111" s="52">
        <v>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52">
        <v>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52">
        <v>5</v>
      </c>
      <c r="B113">
        <v>8</v>
      </c>
      <c r="C113">
        <v>5</v>
      </c>
      <c r="D113">
        <v>13</v>
      </c>
      <c r="E113">
        <v>38</v>
      </c>
      <c r="F113">
        <v>57</v>
      </c>
      <c r="G113">
        <v>95</v>
      </c>
      <c r="H113">
        <v>13</v>
      </c>
    </row>
    <row r="114" spans="1:8">
      <c r="A114" s="52">
        <v>5</v>
      </c>
      <c r="B114">
        <v>4</v>
      </c>
      <c r="C114">
        <v>0</v>
      </c>
      <c r="D114">
        <v>0</v>
      </c>
      <c r="E114">
        <v>3</v>
      </c>
      <c r="F114">
        <v>1</v>
      </c>
      <c r="G114">
        <v>4</v>
      </c>
      <c r="H114">
        <v>4</v>
      </c>
    </row>
    <row r="115" spans="1:8">
      <c r="A115" s="52">
        <v>5</v>
      </c>
      <c r="B115">
        <v>1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1</v>
      </c>
    </row>
    <row r="116" spans="1:8">
      <c r="A116" s="52">
        <v>5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</row>
    <row r="117" spans="1:8">
      <c r="A117" s="52">
        <v>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52">
        <v>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52">
        <v>4</v>
      </c>
      <c r="B119">
        <v>2</v>
      </c>
      <c r="C119">
        <v>0</v>
      </c>
      <c r="D119">
        <v>1</v>
      </c>
      <c r="E119">
        <v>5</v>
      </c>
      <c r="F119">
        <v>5</v>
      </c>
      <c r="G119">
        <v>10</v>
      </c>
      <c r="H119">
        <v>2</v>
      </c>
    </row>
    <row r="120" spans="1:8">
      <c r="A120" s="52">
        <v>4</v>
      </c>
      <c r="B120">
        <v>1</v>
      </c>
      <c r="C120">
        <v>0</v>
      </c>
      <c r="D120">
        <v>0</v>
      </c>
      <c r="E120">
        <v>0</v>
      </c>
      <c r="F120">
        <v>3</v>
      </c>
      <c r="G120">
        <v>3</v>
      </c>
      <c r="H120">
        <v>1</v>
      </c>
    </row>
    <row r="121" spans="1:8">
      <c r="A121" s="52">
        <v>4</v>
      </c>
      <c r="B121">
        <v>0</v>
      </c>
      <c r="C121">
        <v>0</v>
      </c>
      <c r="D121">
        <v>2</v>
      </c>
      <c r="E121">
        <v>1</v>
      </c>
      <c r="F121">
        <v>0</v>
      </c>
      <c r="G121">
        <v>1</v>
      </c>
      <c r="H121">
        <v>0</v>
      </c>
    </row>
    <row r="122" spans="1:8">
      <c r="A122" s="52">
        <v>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52">
        <v>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52">
        <v>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52">
        <v>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52">
        <v>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52">
        <v>2</v>
      </c>
      <c r="B127">
        <v>2</v>
      </c>
      <c r="C127">
        <v>0</v>
      </c>
      <c r="D127">
        <v>3</v>
      </c>
      <c r="E127">
        <v>9</v>
      </c>
      <c r="F127">
        <v>9</v>
      </c>
      <c r="G127">
        <v>18</v>
      </c>
      <c r="H127">
        <v>2</v>
      </c>
    </row>
    <row r="128" spans="1:8">
      <c r="A128" s="52">
        <v>2</v>
      </c>
      <c r="B128">
        <v>0</v>
      </c>
      <c r="C128">
        <v>0</v>
      </c>
      <c r="D128">
        <v>0</v>
      </c>
      <c r="E128">
        <v>3</v>
      </c>
      <c r="F128">
        <v>4</v>
      </c>
      <c r="G128">
        <v>7</v>
      </c>
      <c r="H128">
        <v>0</v>
      </c>
    </row>
    <row r="129" spans="1:8">
      <c r="A129" s="52">
        <v>2</v>
      </c>
      <c r="B129">
        <v>1</v>
      </c>
      <c r="C129">
        <v>0</v>
      </c>
      <c r="D129">
        <v>0</v>
      </c>
      <c r="E129">
        <v>4</v>
      </c>
      <c r="F129">
        <v>1</v>
      </c>
      <c r="G129">
        <v>5</v>
      </c>
      <c r="H129">
        <v>1</v>
      </c>
    </row>
    <row r="130" spans="1:8">
      <c r="A130" s="52">
        <v>2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</row>
    <row r="131" spans="1:8">
      <c r="A131" s="52">
        <v>2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</row>
    <row r="132" spans="1:8">
      <c r="A132" s="52">
        <v>2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2</v>
      </c>
      <c r="H132">
        <v>0</v>
      </c>
    </row>
    <row r="133" spans="1:8">
      <c r="A133" s="52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52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52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52">
        <v>1</v>
      </c>
      <c r="B136">
        <v>61</v>
      </c>
      <c r="C136">
        <v>11</v>
      </c>
      <c r="D136">
        <v>53</v>
      </c>
      <c r="E136">
        <v>142</v>
      </c>
      <c r="F136">
        <v>235</v>
      </c>
      <c r="G136">
        <v>377</v>
      </c>
      <c r="H136">
        <v>72</v>
      </c>
    </row>
    <row r="137" spans="1:8">
      <c r="A137" s="52">
        <v>1</v>
      </c>
      <c r="B137">
        <v>0</v>
      </c>
      <c r="C137">
        <v>1</v>
      </c>
      <c r="D137">
        <v>0</v>
      </c>
      <c r="E137">
        <v>3</v>
      </c>
      <c r="F137">
        <v>2</v>
      </c>
      <c r="G137">
        <v>5</v>
      </c>
      <c r="H137">
        <v>1</v>
      </c>
    </row>
    <row r="138" spans="1:8">
      <c r="A138" s="52">
        <v>1</v>
      </c>
      <c r="B138">
        <v>3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3</v>
      </c>
    </row>
    <row r="139" spans="1:8">
      <c r="A139" s="52">
        <v>1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2</v>
      </c>
    </row>
    <row r="140" spans="1:8">
      <c r="A140" s="52">
        <v>1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>
      <c r="A141" s="52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5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52">
        <v>0</v>
      </c>
      <c r="B143">
        <v>2</v>
      </c>
      <c r="C143">
        <v>0</v>
      </c>
      <c r="D143">
        <v>1</v>
      </c>
      <c r="E143">
        <v>0</v>
      </c>
      <c r="F143">
        <v>4</v>
      </c>
      <c r="G143">
        <v>4</v>
      </c>
      <c r="H143">
        <v>2</v>
      </c>
    </row>
    <row r="144" spans="1:8">
      <c r="A144" s="52">
        <v>0</v>
      </c>
      <c r="B144">
        <v>1</v>
      </c>
      <c r="C144">
        <v>0</v>
      </c>
      <c r="D144">
        <v>0</v>
      </c>
      <c r="E144">
        <v>1</v>
      </c>
      <c r="F144">
        <v>2</v>
      </c>
      <c r="G144">
        <v>3</v>
      </c>
      <c r="H144">
        <v>1</v>
      </c>
    </row>
    <row r="145" spans="1:8">
      <c r="A145" s="52">
        <v>0</v>
      </c>
      <c r="B145">
        <v>2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2</v>
      </c>
    </row>
    <row r="146" spans="1:8">
      <c r="A146" s="52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</row>
    <row r="147" spans="1:8">
      <c r="A147" s="52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</row>
    <row r="148" spans="1:8">
      <c r="A148" s="52">
        <v>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</row>
    <row r="149" spans="1:8">
      <c r="A149" s="52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52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52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52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52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52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52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52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52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52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52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52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5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</sheetData>
  <autoFilter ref="A1:H16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89"/>
  <sheetViews>
    <sheetView workbookViewId="0"/>
  </sheetViews>
  <sheetFormatPr defaultRowHeight="15"/>
  <sheetData>
    <row r="1" spans="1:9">
      <c r="A1" t="s">
        <v>232</v>
      </c>
    </row>
    <row r="2" spans="1:9" ht="15.75" thickBot="1"/>
    <row r="3" spans="1:9">
      <c r="A3" s="67" t="s">
        <v>233</v>
      </c>
      <c r="B3" s="67"/>
    </row>
    <row r="4" spans="1:9">
      <c r="A4" s="64" t="s">
        <v>234</v>
      </c>
      <c r="B4" s="64">
        <v>0.34338220069148573</v>
      </c>
    </row>
    <row r="5" spans="1:9">
      <c r="A5" s="64" t="s">
        <v>235</v>
      </c>
      <c r="B5" s="64">
        <v>0.11791133575172777</v>
      </c>
    </row>
    <row r="6" spans="1:9">
      <c r="A6" s="64" t="s">
        <v>236</v>
      </c>
      <c r="B6" s="64">
        <v>8.9456862711460916E-2</v>
      </c>
    </row>
    <row r="7" spans="1:9">
      <c r="A7" s="64" t="s">
        <v>237</v>
      </c>
      <c r="B7" s="64">
        <v>370.39475451222916</v>
      </c>
    </row>
    <row r="8" spans="1:9" ht="15.75" thickBot="1">
      <c r="A8" s="65" t="s">
        <v>238</v>
      </c>
      <c r="B8" s="65">
        <v>161</v>
      </c>
    </row>
    <row r="10" spans="1:9" ht="15.75" thickBot="1">
      <c r="A10" t="s">
        <v>239</v>
      </c>
    </row>
    <row r="11" spans="1:9">
      <c r="A11" s="66"/>
      <c r="B11" s="66" t="s">
        <v>242</v>
      </c>
      <c r="C11" s="66" t="s">
        <v>243</v>
      </c>
      <c r="D11" s="66" t="s">
        <v>244</v>
      </c>
      <c r="E11" s="66" t="s">
        <v>245</v>
      </c>
      <c r="F11" s="66" t="s">
        <v>246</v>
      </c>
    </row>
    <row r="12" spans="1:9">
      <c r="A12" s="64" t="s">
        <v>240</v>
      </c>
      <c r="B12" s="64">
        <v>5</v>
      </c>
      <c r="C12" s="64">
        <v>2842527.4787782244</v>
      </c>
      <c r="D12" s="64">
        <v>568505.49575564486</v>
      </c>
      <c r="E12" s="64">
        <v>4.1438594060367109</v>
      </c>
      <c r="F12" s="64">
        <v>1.4646577511067517E-3</v>
      </c>
    </row>
    <row r="13" spans="1:9">
      <c r="A13" s="64" t="s">
        <v>241</v>
      </c>
      <c r="B13" s="64">
        <v>155</v>
      </c>
      <c r="C13" s="64">
        <v>21264802.496377047</v>
      </c>
      <c r="D13" s="64">
        <v>137192.2741701745</v>
      </c>
      <c r="E13" s="64"/>
      <c r="F13" s="64"/>
    </row>
    <row r="14" spans="1:9" ht="15.75" thickBot="1">
      <c r="A14" s="65" t="s">
        <v>101</v>
      </c>
      <c r="B14" s="65">
        <v>160</v>
      </c>
      <c r="C14" s="65">
        <v>24107329.975155272</v>
      </c>
      <c r="D14" s="65"/>
      <c r="E14" s="65"/>
      <c r="F14" s="65"/>
    </row>
    <row r="15" spans="1:9" ht="15.75" thickBot="1"/>
    <row r="16" spans="1:9">
      <c r="A16" s="66"/>
      <c r="B16" s="66" t="s">
        <v>247</v>
      </c>
      <c r="C16" s="66" t="s">
        <v>237</v>
      </c>
      <c r="D16" s="66" t="s">
        <v>248</v>
      </c>
      <c r="E16" s="66" t="s">
        <v>249</v>
      </c>
      <c r="F16" s="66" t="s">
        <v>250</v>
      </c>
      <c r="G16" s="66" t="s">
        <v>251</v>
      </c>
      <c r="H16" s="66" t="s">
        <v>252</v>
      </c>
      <c r="I16" s="66" t="s">
        <v>253</v>
      </c>
    </row>
    <row r="17" spans="1:9">
      <c r="A17" s="64" t="s">
        <v>128</v>
      </c>
      <c r="B17" s="64">
        <v>81.009632413215186</v>
      </c>
      <c r="C17" s="64">
        <v>32.588246186189778</v>
      </c>
      <c r="D17" s="64">
        <v>2.4858543153987029</v>
      </c>
      <c r="E17" s="64">
        <v>1.3985132651284588E-2</v>
      </c>
      <c r="F17" s="64">
        <v>16.635230273359923</v>
      </c>
      <c r="G17" s="64">
        <v>145.38403455307045</v>
      </c>
      <c r="H17" s="64">
        <v>16.635230273359923</v>
      </c>
      <c r="I17" s="64">
        <v>145.38403455307045</v>
      </c>
    </row>
    <row r="18" spans="1:9">
      <c r="A18" s="64" t="s">
        <v>179</v>
      </c>
      <c r="B18" s="64">
        <v>1.1111417994332731</v>
      </c>
      <c r="C18" s="64">
        <v>5.4307729110470246</v>
      </c>
      <c r="D18" s="64">
        <v>0.204601042546456</v>
      </c>
      <c r="E18" s="64">
        <v>0.83815225918755021</v>
      </c>
      <c r="F18" s="64">
        <v>-9.6167371207317505</v>
      </c>
      <c r="G18" s="64">
        <v>11.839020719598297</v>
      </c>
      <c r="H18" s="64">
        <v>-9.6167371207317505</v>
      </c>
      <c r="I18" s="64">
        <v>11.839020719598297</v>
      </c>
    </row>
    <row r="19" spans="1:9">
      <c r="A19" s="64" t="s">
        <v>180</v>
      </c>
      <c r="B19" s="64">
        <v>15.258707913560283</v>
      </c>
      <c r="C19" s="64">
        <v>12.007922836568122</v>
      </c>
      <c r="D19" s="64">
        <v>1.2707200172116728</v>
      </c>
      <c r="E19" s="64">
        <v>0.2057321723276847</v>
      </c>
      <c r="F19" s="64">
        <v>-8.4615883284992357</v>
      </c>
      <c r="G19" s="64">
        <v>38.979004155619805</v>
      </c>
      <c r="H19" s="64">
        <v>-8.4615883284992357</v>
      </c>
      <c r="I19" s="64">
        <v>38.979004155619805</v>
      </c>
    </row>
    <row r="20" spans="1:9">
      <c r="A20" s="64" t="s">
        <v>181</v>
      </c>
      <c r="B20" s="64">
        <v>-8.0328301452888411</v>
      </c>
      <c r="C20" s="64">
        <v>8.6852140013722092</v>
      </c>
      <c r="D20" s="64">
        <v>-0.92488569009580013</v>
      </c>
      <c r="E20" s="64">
        <v>0.35646305325195193</v>
      </c>
      <c r="F20" s="64">
        <v>-25.189490114059218</v>
      </c>
      <c r="G20" s="64">
        <v>9.123829823481536</v>
      </c>
      <c r="H20" s="64">
        <v>-25.189490114059218</v>
      </c>
      <c r="I20" s="64">
        <v>9.123829823481536</v>
      </c>
    </row>
    <row r="21" spans="1:9">
      <c r="A21" s="64" t="s">
        <v>182</v>
      </c>
      <c r="B21" s="64">
        <v>-2.0937793746465321</v>
      </c>
      <c r="C21" s="64">
        <v>3.7135514936220657</v>
      </c>
      <c r="D21" s="64">
        <v>-0.56382128489198202</v>
      </c>
      <c r="E21" s="64">
        <v>0.57369061428341772</v>
      </c>
      <c r="F21" s="64">
        <v>-9.4294812056580675</v>
      </c>
      <c r="G21" s="64">
        <v>5.2419224563650024</v>
      </c>
      <c r="H21" s="64">
        <v>-9.4294812056580675</v>
      </c>
      <c r="I21" s="64">
        <v>5.2419224563650024</v>
      </c>
    </row>
    <row r="22" spans="1:9" ht="15.75" thickBot="1">
      <c r="A22" s="65" t="s">
        <v>183</v>
      </c>
      <c r="B22" s="65">
        <v>2.3276280896658665</v>
      </c>
      <c r="C22" s="65">
        <v>1.3774999003094934</v>
      </c>
      <c r="D22" s="65">
        <v>1.689748281755157</v>
      </c>
      <c r="E22" s="65">
        <v>9.3086452795618849E-2</v>
      </c>
      <c r="F22" s="65">
        <v>-0.39346748643521234</v>
      </c>
      <c r="G22" s="65">
        <v>5.0487236657669454</v>
      </c>
      <c r="H22" s="65">
        <v>-0.39346748643521234</v>
      </c>
      <c r="I22" s="65">
        <v>5.0487236657669454</v>
      </c>
    </row>
    <row r="26" spans="1:9">
      <c r="A26" t="s">
        <v>254</v>
      </c>
      <c r="F26" t="s">
        <v>259</v>
      </c>
    </row>
    <row r="27" spans="1:9" ht="15.75" thickBot="1"/>
    <row r="28" spans="1:9">
      <c r="A28" s="66" t="s">
        <v>255</v>
      </c>
      <c r="B28" s="66" t="s">
        <v>256</v>
      </c>
      <c r="C28" s="66" t="s">
        <v>257</v>
      </c>
      <c r="D28" s="66" t="s">
        <v>258</v>
      </c>
      <c r="F28" s="66" t="s">
        <v>260</v>
      </c>
      <c r="G28" s="66" t="s">
        <v>157</v>
      </c>
    </row>
    <row r="29" spans="1:9">
      <c r="A29" s="64">
        <v>1</v>
      </c>
      <c r="B29" s="64">
        <v>338.92460359966049</v>
      </c>
      <c r="C29" s="64">
        <v>2963.0753964003397</v>
      </c>
      <c r="D29" s="64">
        <v>8.1277814454914257</v>
      </c>
      <c r="F29" s="64">
        <v>0.3105590062111801</v>
      </c>
      <c r="G29" s="64">
        <v>0</v>
      </c>
    </row>
    <row r="30" spans="1:9">
      <c r="A30" s="64">
        <v>2</v>
      </c>
      <c r="B30" s="64">
        <v>81.009632413215186</v>
      </c>
      <c r="C30" s="64">
        <v>2178.9903675867849</v>
      </c>
      <c r="D30" s="64">
        <v>5.97701884369586</v>
      </c>
      <c r="F30" s="64">
        <v>0.93167701863354035</v>
      </c>
      <c r="G30" s="64">
        <v>0</v>
      </c>
    </row>
    <row r="31" spans="1:9">
      <c r="A31" s="64">
        <v>3</v>
      </c>
      <c r="B31" s="64">
        <v>881.97788225978991</v>
      </c>
      <c r="C31" s="64">
        <v>1111.02211774021</v>
      </c>
      <c r="D31" s="64">
        <v>3.0475582784932316</v>
      </c>
      <c r="F31" s="64">
        <v>1.5527950310559004</v>
      </c>
      <c r="G31" s="64">
        <v>0</v>
      </c>
    </row>
    <row r="32" spans="1:9">
      <c r="A32" s="64">
        <v>4</v>
      </c>
      <c r="B32" s="64">
        <v>106.74149539118434</v>
      </c>
      <c r="C32" s="64">
        <v>1601.2585046088157</v>
      </c>
      <c r="D32" s="64">
        <v>4.3922875465827236</v>
      </c>
      <c r="F32" s="64">
        <v>2.1739130434782608</v>
      </c>
      <c r="G32" s="64">
        <v>0</v>
      </c>
    </row>
    <row r="33" spans="1:7">
      <c r="A33" s="64">
        <v>5</v>
      </c>
      <c r="B33" s="64">
        <v>333.90608326911467</v>
      </c>
      <c r="C33" s="64">
        <v>472.09391673088533</v>
      </c>
      <c r="D33" s="64">
        <v>1.2949640706396113</v>
      </c>
      <c r="F33" s="64">
        <v>2.7950310559006208</v>
      </c>
      <c r="G33" s="64">
        <v>0</v>
      </c>
    </row>
    <row r="34" spans="1:7">
      <c r="A34" s="64">
        <v>6</v>
      </c>
      <c r="B34" s="64">
        <v>266.85972350215326</v>
      </c>
      <c r="C34" s="64">
        <v>469.14027649784674</v>
      </c>
      <c r="D34" s="64">
        <v>1.2868621700562133</v>
      </c>
      <c r="F34" s="64">
        <v>3.4161490683229809</v>
      </c>
      <c r="G34" s="64">
        <v>0</v>
      </c>
    </row>
    <row r="35" spans="1:7">
      <c r="A35" s="64">
        <v>7</v>
      </c>
      <c r="B35" s="64">
        <v>223.72494250724139</v>
      </c>
      <c r="C35" s="64">
        <v>414.27505749275861</v>
      </c>
      <c r="D35" s="64">
        <v>1.1363656590413012</v>
      </c>
      <c r="F35" s="64">
        <v>4.0372670807453419</v>
      </c>
      <c r="G35" s="64">
        <v>0</v>
      </c>
    </row>
    <row r="36" spans="1:7">
      <c r="A36" s="64">
        <v>8</v>
      </c>
      <c r="B36" s="64">
        <v>97.398987220646049</v>
      </c>
      <c r="C36" s="64">
        <v>534.60101277935394</v>
      </c>
      <c r="D36" s="64">
        <v>1.4664224196547884</v>
      </c>
      <c r="F36" s="64">
        <v>4.658385093167702</v>
      </c>
      <c r="G36" s="64">
        <v>0</v>
      </c>
    </row>
    <row r="37" spans="1:7">
      <c r="A37" s="64">
        <v>9</v>
      </c>
      <c r="B37" s="64">
        <v>136.71735835237308</v>
      </c>
      <c r="C37" s="64">
        <v>417.28264164762692</v>
      </c>
      <c r="D37" s="64">
        <v>1.1446155289971549</v>
      </c>
      <c r="F37" s="64">
        <v>5.2795031055900621</v>
      </c>
      <c r="G37" s="64">
        <v>0</v>
      </c>
    </row>
    <row r="38" spans="1:7">
      <c r="A38" s="64">
        <v>10</v>
      </c>
      <c r="B38" s="64">
        <v>101.63428743541971</v>
      </c>
      <c r="C38" s="64">
        <v>391.36571256458029</v>
      </c>
      <c r="D38" s="64">
        <v>1.0735248184532364</v>
      </c>
      <c r="F38" s="64">
        <v>5.9006211180124222</v>
      </c>
      <c r="G38" s="64">
        <v>0</v>
      </c>
    </row>
    <row r="39" spans="1:7">
      <c r="A39" s="64">
        <v>11</v>
      </c>
      <c r="B39" s="64">
        <v>81.138136637435196</v>
      </c>
      <c r="C39" s="64">
        <v>309.8618633625648</v>
      </c>
      <c r="D39" s="64">
        <v>0.84995795475309655</v>
      </c>
      <c r="F39" s="64">
        <v>6.5217391304347823</v>
      </c>
      <c r="G39" s="64">
        <v>0</v>
      </c>
    </row>
    <row r="40" spans="1:7">
      <c r="A40" s="64">
        <v>12</v>
      </c>
      <c r="B40" s="64">
        <v>940.30391458085228</v>
      </c>
      <c r="C40" s="64">
        <v>-585.30391458085228</v>
      </c>
      <c r="D40" s="64">
        <v>-1.6055016023834594</v>
      </c>
      <c r="F40" s="64">
        <v>7.1428571428571423</v>
      </c>
      <c r="G40" s="64">
        <v>0</v>
      </c>
    </row>
    <row r="41" spans="1:7">
      <c r="A41" s="64">
        <v>13</v>
      </c>
      <c r="B41" s="64">
        <v>73.431623093229462</v>
      </c>
      <c r="C41" s="64">
        <v>257.56837690677054</v>
      </c>
      <c r="D41" s="64">
        <v>0.70651576308568065</v>
      </c>
      <c r="F41" s="64">
        <v>7.7639751552795033</v>
      </c>
      <c r="G41" s="64">
        <v>0</v>
      </c>
    </row>
    <row r="42" spans="1:7">
      <c r="A42" s="64">
        <v>14</v>
      </c>
      <c r="B42" s="64">
        <v>111.42039979535208</v>
      </c>
      <c r="C42" s="64">
        <v>203.57960020464793</v>
      </c>
      <c r="D42" s="64">
        <v>0.55842335272130916</v>
      </c>
      <c r="F42" s="64">
        <v>8.3850931677018625</v>
      </c>
      <c r="G42" s="64">
        <v>0</v>
      </c>
    </row>
    <row r="43" spans="1:7">
      <c r="A43" s="64">
        <v>15</v>
      </c>
      <c r="B43" s="64">
        <v>316.04630484386865</v>
      </c>
      <c r="C43" s="64">
        <v>-24.046304843868654</v>
      </c>
      <c r="D43" s="64">
        <v>-6.595954682086666E-2</v>
      </c>
      <c r="F43" s="64">
        <v>9.0062111801242235</v>
      </c>
      <c r="G43" s="64">
        <v>0</v>
      </c>
    </row>
    <row r="44" spans="1:7">
      <c r="A44" s="64">
        <v>16</v>
      </c>
      <c r="B44" s="64">
        <v>243.19602394739078</v>
      </c>
      <c r="C44" s="64">
        <v>43.803976052609215</v>
      </c>
      <c r="D44" s="64">
        <v>0.12015527658582906</v>
      </c>
      <c r="F44" s="64">
        <v>9.6273291925465827</v>
      </c>
      <c r="G44" s="64">
        <v>0</v>
      </c>
    </row>
    <row r="45" spans="1:7">
      <c r="A45" s="64">
        <v>17</v>
      </c>
      <c r="B45" s="64">
        <v>145.37696621746161</v>
      </c>
      <c r="C45" s="64">
        <v>120.62303378253839</v>
      </c>
      <c r="D45" s="64">
        <v>0.33087165350825243</v>
      </c>
      <c r="F45" s="64">
        <v>10.248447204968944</v>
      </c>
      <c r="G45" s="64">
        <v>0</v>
      </c>
    </row>
    <row r="46" spans="1:7">
      <c r="A46" s="64">
        <v>18</v>
      </c>
      <c r="B46" s="64">
        <v>72.590366346971763</v>
      </c>
      <c r="C46" s="64">
        <v>180.40963365302824</v>
      </c>
      <c r="D46" s="64">
        <v>0.49486762124728373</v>
      </c>
      <c r="F46" s="64">
        <v>10.869565217391305</v>
      </c>
      <c r="G46" s="64">
        <v>0</v>
      </c>
    </row>
    <row r="47" spans="1:7">
      <c r="A47" s="64">
        <v>19</v>
      </c>
      <c r="B47" s="64">
        <v>339.24976018674187</v>
      </c>
      <c r="C47" s="64">
        <v>-100.24976018674187</v>
      </c>
      <c r="D47" s="64">
        <v>-0.2749873127597855</v>
      </c>
      <c r="F47" s="64">
        <v>11.490683229813664</v>
      </c>
      <c r="G47" s="64">
        <v>0</v>
      </c>
    </row>
    <row r="48" spans="1:7">
      <c r="A48" s="64">
        <v>20</v>
      </c>
      <c r="B48" s="64">
        <v>366.23862756195103</v>
      </c>
      <c r="C48" s="64">
        <v>-128.23862756195103</v>
      </c>
      <c r="D48" s="64">
        <v>-0.35176139593327005</v>
      </c>
      <c r="F48" s="64">
        <v>12.111801242236025</v>
      </c>
      <c r="G48" s="64">
        <v>0</v>
      </c>
    </row>
    <row r="49" spans="1:7">
      <c r="A49" s="64">
        <v>21</v>
      </c>
      <c r="B49" s="64">
        <v>201.63483156760645</v>
      </c>
      <c r="C49" s="64">
        <v>28.365168432393546</v>
      </c>
      <c r="D49" s="64">
        <v>7.7806285308542458E-2</v>
      </c>
      <c r="F49" s="64">
        <v>12.732919254658384</v>
      </c>
      <c r="G49" s="64">
        <v>1</v>
      </c>
    </row>
    <row r="50" spans="1:7">
      <c r="A50" s="64">
        <v>22</v>
      </c>
      <c r="B50" s="64">
        <v>317.63886648841594</v>
      </c>
      <c r="C50" s="64">
        <v>-100.63886648841594</v>
      </c>
      <c r="D50" s="64">
        <v>-0.27605463996411933</v>
      </c>
      <c r="F50" s="64">
        <v>13.354037267080745</v>
      </c>
      <c r="G50" s="64">
        <v>1</v>
      </c>
    </row>
    <row r="51" spans="1:7">
      <c r="A51" s="64">
        <v>23</v>
      </c>
      <c r="B51" s="64">
        <v>98.013719970188774</v>
      </c>
      <c r="C51" s="64">
        <v>107.98628002981123</v>
      </c>
      <c r="D51" s="64">
        <v>0.29620875805596841</v>
      </c>
      <c r="F51" s="64">
        <v>13.975155279503104</v>
      </c>
      <c r="G51" s="64">
        <v>1</v>
      </c>
    </row>
    <row r="52" spans="1:7">
      <c r="A52" s="64">
        <v>24</v>
      </c>
      <c r="B52" s="64">
        <v>438.20546301706383</v>
      </c>
      <c r="C52" s="64">
        <v>-241.20546301706383</v>
      </c>
      <c r="D52" s="64">
        <v>-0.66163192784190028</v>
      </c>
      <c r="F52" s="64">
        <v>14.596273291925465</v>
      </c>
      <c r="G52" s="64">
        <v>1</v>
      </c>
    </row>
    <row r="53" spans="1:7">
      <c r="A53" s="64">
        <v>25</v>
      </c>
      <c r="B53" s="64">
        <v>103.71892202581175</v>
      </c>
      <c r="C53" s="64">
        <v>85.28107797418825</v>
      </c>
      <c r="D53" s="64">
        <v>0.2339278858891595</v>
      </c>
      <c r="F53" s="64">
        <v>15.217391304347826</v>
      </c>
      <c r="G53" s="64">
        <v>1</v>
      </c>
    </row>
    <row r="54" spans="1:7">
      <c r="A54" s="64">
        <v>26</v>
      </c>
      <c r="B54" s="64">
        <v>84.757338407321726</v>
      </c>
      <c r="C54" s="64">
        <v>94.242661592678274</v>
      </c>
      <c r="D54" s="64">
        <v>0.2585097082569161</v>
      </c>
      <c r="F54" s="64">
        <v>15.838509316770185</v>
      </c>
      <c r="G54" s="64">
        <v>1</v>
      </c>
    </row>
    <row r="55" spans="1:7">
      <c r="A55" s="64">
        <v>27</v>
      </c>
      <c r="B55" s="64">
        <v>119.2411564395328</v>
      </c>
      <c r="C55" s="64">
        <v>53.758843560467199</v>
      </c>
      <c r="D55" s="64">
        <v>0.14746169866371053</v>
      </c>
      <c r="F55" s="64">
        <v>16.459627329192543</v>
      </c>
      <c r="G55" s="64">
        <v>1</v>
      </c>
    </row>
    <row r="56" spans="1:7">
      <c r="A56" s="64">
        <v>28</v>
      </c>
      <c r="B56" s="64">
        <v>426.77584007823862</v>
      </c>
      <c r="C56" s="64">
        <v>-261.77584007823862</v>
      </c>
      <c r="D56" s="64">
        <v>-0.71805692776181107</v>
      </c>
      <c r="F56" s="64">
        <v>17.080745341614904</v>
      </c>
      <c r="G56" s="64">
        <v>2</v>
      </c>
    </row>
    <row r="57" spans="1:7">
      <c r="A57" s="64">
        <v>29</v>
      </c>
      <c r="B57" s="64">
        <v>284.82128679704891</v>
      </c>
      <c r="C57" s="64">
        <v>-125.82128679704891</v>
      </c>
      <c r="D57" s="64">
        <v>-0.34513057667019281</v>
      </c>
      <c r="F57" s="64">
        <v>17.701863354037265</v>
      </c>
      <c r="G57" s="64">
        <v>2</v>
      </c>
    </row>
    <row r="58" spans="1:7">
      <c r="A58" s="64">
        <v>30</v>
      </c>
      <c r="B58" s="64">
        <v>111.18779329335702</v>
      </c>
      <c r="C58" s="64">
        <v>40.812206706642982</v>
      </c>
      <c r="D58" s="64">
        <v>0.11194878700109728</v>
      </c>
      <c r="F58" s="64">
        <v>18.322981366459626</v>
      </c>
      <c r="G58" s="64">
        <v>2</v>
      </c>
    </row>
    <row r="59" spans="1:7">
      <c r="A59" s="64">
        <v>31</v>
      </c>
      <c r="B59" s="64">
        <v>73.461485312289682</v>
      </c>
      <c r="C59" s="64">
        <v>74.538514687710318</v>
      </c>
      <c r="D59" s="64">
        <v>0.20446079684278418</v>
      </c>
      <c r="F59" s="64">
        <v>18.944099378881983</v>
      </c>
      <c r="G59" s="64">
        <v>2</v>
      </c>
    </row>
    <row r="60" spans="1:7">
      <c r="A60" s="64">
        <v>32</v>
      </c>
      <c r="B60" s="64">
        <v>84.448402302314321</v>
      </c>
      <c r="C60" s="64">
        <v>60.551597697685679</v>
      </c>
      <c r="D60" s="64">
        <v>0.16609437372400118</v>
      </c>
      <c r="F60" s="64">
        <v>19.565217391304344</v>
      </c>
      <c r="G60" s="64">
        <v>2</v>
      </c>
    </row>
    <row r="61" spans="1:7">
      <c r="A61" s="64">
        <v>33</v>
      </c>
      <c r="B61" s="64">
        <v>108.4451247170382</v>
      </c>
      <c r="C61" s="64">
        <v>35.554875282961802</v>
      </c>
      <c r="D61" s="64">
        <v>9.7527810454194189E-2</v>
      </c>
      <c r="F61" s="64">
        <v>20.186335403726705</v>
      </c>
      <c r="G61" s="64">
        <v>2</v>
      </c>
    </row>
    <row r="62" spans="1:7">
      <c r="A62" s="64">
        <v>34</v>
      </c>
      <c r="B62" s="64">
        <v>75.31838356559831</v>
      </c>
      <c r="C62" s="64">
        <v>68.68161643440169</v>
      </c>
      <c r="D62" s="64">
        <v>0.1883951952015962</v>
      </c>
      <c r="F62" s="64">
        <v>20.807453416149066</v>
      </c>
      <c r="G62" s="64">
        <v>2</v>
      </c>
    </row>
    <row r="63" spans="1:7">
      <c r="A63" s="64">
        <v>35</v>
      </c>
      <c r="B63" s="64">
        <v>277.87918679308518</v>
      </c>
      <c r="C63" s="64">
        <v>-140.87918679308518</v>
      </c>
      <c r="D63" s="64">
        <v>-0.38643472989711708</v>
      </c>
      <c r="F63" s="64">
        <v>21.428571428571427</v>
      </c>
      <c r="G63" s="64">
        <v>2</v>
      </c>
    </row>
    <row r="64" spans="1:7">
      <c r="A64" s="64">
        <v>36</v>
      </c>
      <c r="B64" s="64">
        <v>176.42799021185024</v>
      </c>
      <c r="C64" s="64">
        <v>-47.427990211850243</v>
      </c>
      <c r="D64" s="64">
        <v>-0.13009602769781925</v>
      </c>
      <c r="F64" s="64">
        <v>22.049689440993784</v>
      </c>
      <c r="G64" s="64">
        <v>2</v>
      </c>
    </row>
    <row r="65" spans="1:7">
      <c r="A65" s="64">
        <v>37</v>
      </c>
      <c r="B65" s="64">
        <v>60.863867022167788</v>
      </c>
      <c r="C65" s="64">
        <v>60.136132977832212</v>
      </c>
      <c r="D65" s="64">
        <v>0.16495474479475303</v>
      </c>
      <c r="F65" s="64">
        <v>22.670807453416145</v>
      </c>
      <c r="G65" s="64">
        <v>3</v>
      </c>
    </row>
    <row r="66" spans="1:7">
      <c r="A66" s="64">
        <v>38</v>
      </c>
      <c r="B66" s="64">
        <v>219.24940461867334</v>
      </c>
      <c r="C66" s="64">
        <v>-99.249404618673339</v>
      </c>
      <c r="D66" s="64">
        <v>-0.27224331527834478</v>
      </c>
      <c r="F66" s="64">
        <v>23.291925465838506</v>
      </c>
      <c r="G66" s="64">
        <v>3</v>
      </c>
    </row>
    <row r="67" spans="1:7">
      <c r="A67" s="64">
        <v>39</v>
      </c>
      <c r="B67" s="64">
        <v>188.48164321008113</v>
      </c>
      <c r="C67" s="64">
        <v>-71.481643210081131</v>
      </c>
      <c r="D67" s="64">
        <v>-0.19607573066886572</v>
      </c>
      <c r="F67" s="64">
        <v>23.913043478260867</v>
      </c>
      <c r="G67" s="64">
        <v>3</v>
      </c>
    </row>
    <row r="68" spans="1:7">
      <c r="A68" s="64">
        <v>40</v>
      </c>
      <c r="B68" s="64">
        <v>66.695464143986754</v>
      </c>
      <c r="C68" s="64">
        <v>44.304535856013246</v>
      </c>
      <c r="D68" s="64">
        <v>0.12152832321414254</v>
      </c>
      <c r="F68" s="64">
        <v>24.534161490683225</v>
      </c>
      <c r="G68" s="64">
        <v>3</v>
      </c>
    </row>
    <row r="69" spans="1:7">
      <c r="A69" s="64">
        <v>41</v>
      </c>
      <c r="B69" s="64">
        <v>279.41049522336664</v>
      </c>
      <c r="C69" s="64">
        <v>-174.41049522336664</v>
      </c>
      <c r="D69" s="64">
        <v>-0.47841185165168948</v>
      </c>
      <c r="F69" s="64">
        <v>25.155279503105586</v>
      </c>
      <c r="G69" s="64">
        <v>4</v>
      </c>
    </row>
    <row r="70" spans="1:7">
      <c r="A70" s="64">
        <v>42</v>
      </c>
      <c r="B70" s="64">
        <v>72.634514914629051</v>
      </c>
      <c r="C70" s="64">
        <v>25.365485085370949</v>
      </c>
      <c r="D70" s="64">
        <v>6.9578087443615155E-2</v>
      </c>
      <c r="F70" s="64">
        <v>25.776397515527947</v>
      </c>
      <c r="G70" s="64">
        <v>4</v>
      </c>
    </row>
    <row r="71" spans="1:7">
      <c r="A71" s="64">
        <v>43</v>
      </c>
      <c r="B71" s="64">
        <v>151.12549520873557</v>
      </c>
      <c r="C71" s="64">
        <v>-57.125495208735572</v>
      </c>
      <c r="D71" s="64">
        <v>-0.1566964987074323</v>
      </c>
      <c r="F71" s="64">
        <v>26.397515527950308</v>
      </c>
      <c r="G71" s="64">
        <v>4</v>
      </c>
    </row>
    <row r="72" spans="1:7">
      <c r="A72" s="64">
        <v>44</v>
      </c>
      <c r="B72" s="64">
        <v>138.88745315417071</v>
      </c>
      <c r="C72" s="64">
        <v>-61.887453154170714</v>
      </c>
      <c r="D72" s="64">
        <v>-0.16975865483080924</v>
      </c>
      <c r="F72" s="64">
        <v>27.018633540372669</v>
      </c>
      <c r="G72" s="64">
        <v>4</v>
      </c>
    </row>
    <row r="73" spans="1:7">
      <c r="A73" s="64">
        <v>45</v>
      </c>
      <c r="B73" s="64">
        <v>126.85176050078967</v>
      </c>
      <c r="C73" s="64">
        <v>-49.851760500789666</v>
      </c>
      <c r="D73" s="64">
        <v>-0.13674448328774699</v>
      </c>
      <c r="F73" s="64">
        <v>27.639751552795026</v>
      </c>
      <c r="G73" s="64">
        <v>5</v>
      </c>
    </row>
    <row r="74" spans="1:7">
      <c r="A74" s="64">
        <v>46</v>
      </c>
      <c r="B74" s="64">
        <v>101.21864114426857</v>
      </c>
      <c r="C74" s="64">
        <v>-25.218641144268574</v>
      </c>
      <c r="D74" s="64">
        <v>-6.9175291260526253E-2</v>
      </c>
      <c r="F74" s="64">
        <v>28.260869565217387</v>
      </c>
      <c r="G74" s="64">
        <v>5</v>
      </c>
    </row>
    <row r="75" spans="1:7">
      <c r="A75" s="64">
        <v>47</v>
      </c>
      <c r="B75" s="64">
        <v>206.32457708320163</v>
      </c>
      <c r="C75" s="64">
        <v>-137.32457708320163</v>
      </c>
      <c r="D75" s="64">
        <v>-0.37668435672704748</v>
      </c>
      <c r="F75" s="64">
        <v>28.881987577639748</v>
      </c>
      <c r="G75" s="64">
        <v>5</v>
      </c>
    </row>
    <row r="76" spans="1:7">
      <c r="A76" s="64">
        <v>48</v>
      </c>
      <c r="B76" s="64">
        <v>92.495123914449209</v>
      </c>
      <c r="C76" s="64">
        <v>-28.495123914449209</v>
      </c>
      <c r="D76" s="64">
        <v>-7.8162756074380904E-2</v>
      </c>
      <c r="F76" s="64">
        <v>29.503105590062109</v>
      </c>
      <c r="G76" s="64">
        <v>5</v>
      </c>
    </row>
    <row r="77" spans="1:7">
      <c r="A77" s="64">
        <v>49</v>
      </c>
      <c r="B77" s="64">
        <v>207.07086759794288</v>
      </c>
      <c r="C77" s="64">
        <v>-149.07086759794288</v>
      </c>
      <c r="D77" s="64">
        <v>-0.40890469179346128</v>
      </c>
      <c r="F77" s="64">
        <v>30.12422360248447</v>
      </c>
      <c r="G77" s="64">
        <v>5</v>
      </c>
    </row>
    <row r="78" spans="1:7">
      <c r="A78" s="64">
        <v>50</v>
      </c>
      <c r="B78" s="64">
        <v>81.009632413215186</v>
      </c>
      <c r="C78" s="64">
        <v>-25.009632413215186</v>
      </c>
      <c r="D78" s="64">
        <v>-6.8601975681629679E-2</v>
      </c>
      <c r="F78" s="64">
        <v>30.745341614906827</v>
      </c>
      <c r="G78" s="64">
        <v>5</v>
      </c>
    </row>
    <row r="79" spans="1:7">
      <c r="A79" s="64">
        <v>51</v>
      </c>
      <c r="B79" s="64">
        <v>110.21002588305544</v>
      </c>
      <c r="C79" s="64">
        <v>-56.210025883055437</v>
      </c>
      <c r="D79" s="64">
        <v>-0.15418534606912318</v>
      </c>
      <c r="F79" s="64">
        <v>31.366459627329188</v>
      </c>
      <c r="G79" s="64">
        <v>6</v>
      </c>
    </row>
    <row r="80" spans="1:7">
      <c r="A80" s="64">
        <v>52</v>
      </c>
      <c r="B80" s="64">
        <v>93.124615075837696</v>
      </c>
      <c r="C80" s="64">
        <v>-41.124615075837696</v>
      </c>
      <c r="D80" s="64">
        <v>-0.11280573007775398</v>
      </c>
      <c r="F80" s="64">
        <v>31.987577639751549</v>
      </c>
      <c r="G80" s="64">
        <v>6</v>
      </c>
    </row>
    <row r="81" spans="1:7">
      <c r="A81" s="64">
        <v>53</v>
      </c>
      <c r="B81" s="64">
        <v>219.78457987647559</v>
      </c>
      <c r="C81" s="64">
        <v>-170.78457987647559</v>
      </c>
      <c r="D81" s="64">
        <v>-0.46846588553986329</v>
      </c>
      <c r="F81" s="64">
        <v>32.608695652173907</v>
      </c>
      <c r="G81" s="64">
        <v>6</v>
      </c>
    </row>
    <row r="82" spans="1:7">
      <c r="A82" s="64">
        <v>54</v>
      </c>
      <c r="B82" s="64">
        <v>102.48717857338869</v>
      </c>
      <c r="C82" s="64">
        <v>-56.48717857338869</v>
      </c>
      <c r="D82" s="64">
        <v>-0.15494558203773717</v>
      </c>
      <c r="F82" s="64">
        <v>33.229813664596271</v>
      </c>
      <c r="G82" s="64">
        <v>7</v>
      </c>
    </row>
    <row r="83" spans="1:7">
      <c r="A83" s="64">
        <v>55</v>
      </c>
      <c r="B83" s="64">
        <v>78.868610323432733</v>
      </c>
      <c r="C83" s="64">
        <v>-33.868610323432733</v>
      </c>
      <c r="D83" s="64">
        <v>-9.290234831884224E-2</v>
      </c>
      <c r="F83" s="64">
        <v>33.850931677018629</v>
      </c>
      <c r="G83" s="64">
        <v>7</v>
      </c>
    </row>
    <row r="84" spans="1:7">
      <c r="A84" s="64">
        <v>56</v>
      </c>
      <c r="B84" s="64">
        <v>81.009632413215186</v>
      </c>
      <c r="C84" s="64">
        <v>-37.009632413215186</v>
      </c>
      <c r="D84" s="64">
        <v>-0.10151824148586283</v>
      </c>
      <c r="F84" s="64">
        <v>34.472049689440986</v>
      </c>
      <c r="G84" s="64">
        <v>8</v>
      </c>
    </row>
    <row r="85" spans="1:7">
      <c r="A85" s="64">
        <v>57</v>
      </c>
      <c r="B85" s="64">
        <v>101.85899136618455</v>
      </c>
      <c r="C85" s="64">
        <v>-59.858991366184554</v>
      </c>
      <c r="D85" s="64">
        <v>-0.16419453921521904</v>
      </c>
      <c r="F85" s="64">
        <v>35.093167701863351</v>
      </c>
      <c r="G85" s="64">
        <v>8</v>
      </c>
    </row>
    <row r="86" spans="1:7">
      <c r="A86" s="64">
        <v>58</v>
      </c>
      <c r="B86" s="64">
        <v>558.18125665974935</v>
      </c>
      <c r="C86" s="64">
        <v>-519.18125665974935</v>
      </c>
      <c r="D86" s="64">
        <v>-1.4241256870656753</v>
      </c>
      <c r="F86" s="64">
        <v>35.714285714285708</v>
      </c>
      <c r="G86" s="64">
        <v>8</v>
      </c>
    </row>
    <row r="87" spans="1:7">
      <c r="A87" s="64">
        <v>59</v>
      </c>
      <c r="B87" s="64">
        <v>95.709189872783497</v>
      </c>
      <c r="C87" s="64">
        <v>-57.709189872783497</v>
      </c>
      <c r="D87" s="64">
        <v>-0.15829758609995848</v>
      </c>
      <c r="F87" s="64">
        <v>36.335403726708073</v>
      </c>
      <c r="G87" s="64">
        <v>9</v>
      </c>
    </row>
    <row r="88" spans="1:7">
      <c r="A88" s="64">
        <v>60</v>
      </c>
      <c r="B88" s="64">
        <v>67.400104436523378</v>
      </c>
      <c r="C88" s="64">
        <v>-29.400104436523378</v>
      </c>
      <c r="D88" s="64">
        <v>-8.0645137692068158E-2</v>
      </c>
      <c r="F88" s="64">
        <v>36.95652173913043</v>
      </c>
      <c r="G88" s="64">
        <v>9</v>
      </c>
    </row>
    <row r="89" spans="1:7">
      <c r="A89" s="64">
        <v>61</v>
      </c>
      <c r="B89" s="64">
        <v>81.009632413215186</v>
      </c>
      <c r="C89" s="64">
        <v>-44.009632413215186</v>
      </c>
      <c r="D89" s="64">
        <v>-0.12071939653833218</v>
      </c>
      <c r="F89" s="64">
        <v>37.577639751552788</v>
      </c>
      <c r="G89" s="64">
        <v>10</v>
      </c>
    </row>
    <row r="90" spans="1:7">
      <c r="A90" s="64">
        <v>62</v>
      </c>
      <c r="B90" s="64">
        <v>131.57599169217352</v>
      </c>
      <c r="C90" s="64">
        <v>-96.575991692173517</v>
      </c>
      <c r="D90" s="64">
        <v>-0.26491008440391639</v>
      </c>
      <c r="F90" s="64">
        <v>38.198757763975152</v>
      </c>
      <c r="G90" s="64">
        <v>10</v>
      </c>
    </row>
    <row r="91" spans="1:7">
      <c r="A91" s="64">
        <v>63</v>
      </c>
      <c r="B91" s="64">
        <v>81.009632413215186</v>
      </c>
      <c r="C91" s="64">
        <v>-46.009632413215186</v>
      </c>
      <c r="D91" s="64">
        <v>-0.1262054408390377</v>
      </c>
      <c r="F91" s="64">
        <v>38.81987577639751</v>
      </c>
      <c r="G91" s="64">
        <v>11</v>
      </c>
    </row>
    <row r="92" spans="1:7">
      <c r="A92" s="64">
        <v>64</v>
      </c>
      <c r="B92" s="64">
        <v>113.28396866579604</v>
      </c>
      <c r="C92" s="64">
        <v>-80.283968665796039</v>
      </c>
      <c r="D92" s="64">
        <v>-0.22022070436850569</v>
      </c>
      <c r="F92" s="64">
        <v>39.440993788819874</v>
      </c>
      <c r="G92" s="64">
        <v>11</v>
      </c>
    </row>
    <row r="93" spans="1:7">
      <c r="A93" s="64">
        <v>65</v>
      </c>
      <c r="B93" s="64">
        <v>119.81991924038317</v>
      </c>
      <c r="C93" s="64">
        <v>-86.819919240383172</v>
      </c>
      <c r="D93" s="64">
        <v>-0.23814896156820906</v>
      </c>
      <c r="F93" s="64">
        <v>40.062111801242231</v>
      </c>
      <c r="G93" s="64">
        <v>12</v>
      </c>
    </row>
    <row r="94" spans="1:7">
      <c r="A94" s="64">
        <v>66</v>
      </c>
      <c r="B94" s="64">
        <v>74.962143004294916</v>
      </c>
      <c r="C94" s="64">
        <v>-41.962143004294916</v>
      </c>
      <c r="D94" s="64">
        <v>-0.11510308773705119</v>
      </c>
      <c r="F94" s="64">
        <v>40.683229813664589</v>
      </c>
      <c r="G94" s="64">
        <v>12</v>
      </c>
    </row>
    <row r="95" spans="1:7">
      <c r="A95" s="64">
        <v>67</v>
      </c>
      <c r="B95" s="64">
        <v>178.02319481883029</v>
      </c>
      <c r="C95" s="64">
        <v>-146.02319481883029</v>
      </c>
      <c r="D95" s="64">
        <v>-0.40054485785332833</v>
      </c>
      <c r="F95" s="64">
        <v>41.304347826086953</v>
      </c>
      <c r="G95" s="64">
        <v>12</v>
      </c>
    </row>
    <row r="96" spans="1:7">
      <c r="A96" s="64">
        <v>68</v>
      </c>
      <c r="B96" s="64">
        <v>97.803030988590137</v>
      </c>
      <c r="C96" s="64">
        <v>-66.803030988590137</v>
      </c>
      <c r="D96" s="64">
        <v>-0.18324219371240477</v>
      </c>
      <c r="F96" s="64">
        <v>41.925465838509311</v>
      </c>
      <c r="G96" s="64">
        <v>12</v>
      </c>
    </row>
    <row r="97" spans="1:7">
      <c r="A97" s="64">
        <v>69</v>
      </c>
      <c r="B97" s="64">
        <v>91.636182139704346</v>
      </c>
      <c r="C97" s="64">
        <v>-61.636182139704346</v>
      </c>
      <c r="D97" s="64">
        <v>-0.16906941287238639</v>
      </c>
      <c r="F97" s="64">
        <v>42.546583850931675</v>
      </c>
      <c r="G97" s="64">
        <v>12</v>
      </c>
    </row>
    <row r="98" spans="1:7">
      <c r="A98" s="64">
        <v>70</v>
      </c>
      <c r="B98" s="64">
        <v>81.009632413215186</v>
      </c>
      <c r="C98" s="64">
        <v>-51.009632413215186</v>
      </c>
      <c r="D98" s="64">
        <v>-0.13992055159080152</v>
      </c>
      <c r="F98" s="64">
        <v>43.167701863354033</v>
      </c>
      <c r="G98" s="64">
        <v>13</v>
      </c>
    </row>
    <row r="99" spans="1:7">
      <c r="A99" s="64">
        <v>71</v>
      </c>
      <c r="B99" s="64">
        <v>81.009632413215186</v>
      </c>
      <c r="C99" s="64">
        <v>-51.009632413215186</v>
      </c>
      <c r="D99" s="64">
        <v>-0.13992055159080152</v>
      </c>
      <c r="F99" s="64">
        <v>43.78881987577639</v>
      </c>
      <c r="G99" s="64">
        <v>14</v>
      </c>
    </row>
    <row r="100" spans="1:7">
      <c r="A100" s="64">
        <v>72</v>
      </c>
      <c r="B100" s="64">
        <v>92.713715467278078</v>
      </c>
      <c r="C100" s="64">
        <v>-64.713715467278078</v>
      </c>
      <c r="D100" s="64">
        <v>-0.17751115495836997</v>
      </c>
      <c r="F100" s="64">
        <v>44.409937888198755</v>
      </c>
      <c r="G100" s="64">
        <v>14</v>
      </c>
    </row>
    <row r="101" spans="1:7">
      <c r="A101" s="64">
        <v>73</v>
      </c>
      <c r="B101" s="64">
        <v>106.69821602083216</v>
      </c>
      <c r="C101" s="64">
        <v>-79.698216020832163</v>
      </c>
      <c r="D101" s="64">
        <v>-0.21861397188874207</v>
      </c>
      <c r="F101" s="64">
        <v>45.031055900621112</v>
      </c>
      <c r="G101" s="64">
        <v>15</v>
      </c>
    </row>
    <row r="102" spans="1:7">
      <c r="A102" s="64">
        <v>74</v>
      </c>
      <c r="B102" s="64">
        <v>78.915853038568656</v>
      </c>
      <c r="C102" s="64">
        <v>-51.915853038568656</v>
      </c>
      <c r="D102" s="64">
        <v>-0.14240633483925261</v>
      </c>
      <c r="F102" s="64">
        <v>45.652173913043477</v>
      </c>
      <c r="G102" s="64">
        <v>16</v>
      </c>
    </row>
    <row r="103" spans="1:7">
      <c r="A103" s="64">
        <v>75</v>
      </c>
      <c r="B103" s="64">
        <v>81.009632413215186</v>
      </c>
      <c r="C103" s="64">
        <v>-55.009632413215186</v>
      </c>
      <c r="D103" s="64">
        <v>-0.15089264019221257</v>
      </c>
      <c r="F103" s="64">
        <v>46.273291925465834</v>
      </c>
      <c r="G103" s="64">
        <v>16</v>
      </c>
    </row>
    <row r="104" spans="1:7">
      <c r="A104" s="64">
        <v>76</v>
      </c>
      <c r="B104" s="64">
        <v>101.94334702274726</v>
      </c>
      <c r="C104" s="64">
        <v>-77.943347022747261</v>
      </c>
      <c r="D104" s="64">
        <v>-0.21380032735602783</v>
      </c>
      <c r="F104" s="64">
        <v>46.894409937888192</v>
      </c>
      <c r="G104" s="64">
        <v>17</v>
      </c>
    </row>
    <row r="105" spans="1:7">
      <c r="A105" s="64">
        <v>77</v>
      </c>
      <c r="B105" s="64">
        <v>110.2953047879127</v>
      </c>
      <c r="C105" s="64">
        <v>-86.295304787912698</v>
      </c>
      <c r="D105" s="64">
        <v>-0.23670993250468736</v>
      </c>
      <c r="F105" s="64">
        <v>47.515527950310556</v>
      </c>
      <c r="G105" s="64">
        <v>17</v>
      </c>
    </row>
    <row r="106" spans="1:7">
      <c r="A106" s="64">
        <v>78</v>
      </c>
      <c r="B106" s="64">
        <v>73.285800114093831</v>
      </c>
      <c r="C106" s="64">
        <v>-50.285800114093831</v>
      </c>
      <c r="D106" s="64">
        <v>-0.13793506356117088</v>
      </c>
      <c r="F106" s="64">
        <v>48.136645962732914</v>
      </c>
      <c r="G106" s="64">
        <v>17</v>
      </c>
    </row>
    <row r="107" spans="1:7">
      <c r="A107" s="64">
        <v>79</v>
      </c>
      <c r="B107" s="64">
        <v>25.098025767775354</v>
      </c>
      <c r="C107" s="64">
        <v>-2.0980257677753542</v>
      </c>
      <c r="D107" s="64">
        <v>-5.754931153018659E-3</v>
      </c>
      <c r="F107" s="64">
        <v>48.757763975155271</v>
      </c>
      <c r="G107" s="64">
        <v>18</v>
      </c>
    </row>
    <row r="108" spans="1:7">
      <c r="A108" s="64">
        <v>80</v>
      </c>
      <c r="B108" s="64">
        <v>85.664888592546916</v>
      </c>
      <c r="C108" s="64">
        <v>-64.664888592546916</v>
      </c>
      <c r="D108" s="64">
        <v>-0.17737722175944989</v>
      </c>
      <c r="F108" s="64">
        <v>49.378881987577635</v>
      </c>
      <c r="G108" s="64">
        <v>19</v>
      </c>
    </row>
    <row r="109" spans="1:7">
      <c r="A109" s="64">
        <v>81</v>
      </c>
      <c r="B109" s="64">
        <v>102.29168501282042</v>
      </c>
      <c r="C109" s="64">
        <v>-82.291685012820423</v>
      </c>
      <c r="D109" s="64">
        <v>-0.22572791478001891</v>
      </c>
      <c r="F109" s="64">
        <v>49.999999999999993</v>
      </c>
      <c r="G109" s="64">
        <v>20</v>
      </c>
    </row>
    <row r="110" spans="1:7">
      <c r="A110" s="64">
        <v>82</v>
      </c>
      <c r="B110" s="64">
        <v>83.056169072725794</v>
      </c>
      <c r="C110" s="64">
        <v>-64.056169072725794</v>
      </c>
      <c r="D110" s="64">
        <v>-0.17570749063322846</v>
      </c>
      <c r="F110" s="64">
        <v>50.621118012422357</v>
      </c>
      <c r="G110" s="64">
        <v>21</v>
      </c>
    </row>
    <row r="111" spans="1:7">
      <c r="A111" s="64">
        <v>83</v>
      </c>
      <c r="B111" s="64">
        <v>69.599228301969234</v>
      </c>
      <c r="C111" s="64">
        <v>-51.599228301969234</v>
      </c>
      <c r="D111" s="64">
        <v>-0.14153782617341079</v>
      </c>
      <c r="F111" s="64">
        <v>51.242236024844715</v>
      </c>
      <c r="G111" s="64">
        <v>23</v>
      </c>
    </row>
    <row r="112" spans="1:7">
      <c r="A112" s="64">
        <v>84</v>
      </c>
      <c r="B112" s="64">
        <v>130.99985562385689</v>
      </c>
      <c r="C112" s="64">
        <v>-113.99985562385689</v>
      </c>
      <c r="D112" s="64">
        <v>-0.31270412911325646</v>
      </c>
      <c r="F112" s="64">
        <v>51.863354037267072</v>
      </c>
      <c r="G112" s="64">
        <v>23</v>
      </c>
    </row>
    <row r="113" spans="1:7">
      <c r="A113" s="64">
        <v>85</v>
      </c>
      <c r="B113" s="64">
        <v>106.68999448487222</v>
      </c>
      <c r="C113" s="64">
        <v>-89.689994484872216</v>
      </c>
      <c r="D113" s="64">
        <v>-0.24602164153702163</v>
      </c>
      <c r="F113" s="64">
        <v>52.484472049689437</v>
      </c>
      <c r="G113" s="64">
        <v>24</v>
      </c>
    </row>
    <row r="114" spans="1:7">
      <c r="A114" s="64">
        <v>86</v>
      </c>
      <c r="B114" s="64">
        <v>81.009632413215186</v>
      </c>
      <c r="C114" s="64">
        <v>-64.009632413215186</v>
      </c>
      <c r="D114" s="64">
        <v>-0.17557983954538744</v>
      </c>
      <c r="F114" s="64">
        <v>53.105590062111794</v>
      </c>
      <c r="G114" s="64">
        <v>24</v>
      </c>
    </row>
    <row r="115" spans="1:7">
      <c r="A115" s="64">
        <v>87</v>
      </c>
      <c r="B115" s="64">
        <v>103.22102923612189</v>
      </c>
      <c r="C115" s="64">
        <v>-87.221029236121893</v>
      </c>
      <c r="D115" s="64">
        <v>-0.23924921517124828</v>
      </c>
      <c r="F115" s="64">
        <v>53.726708074534159</v>
      </c>
      <c r="G115" s="64">
        <v>26</v>
      </c>
    </row>
    <row r="116" spans="1:7">
      <c r="A116" s="64">
        <v>88</v>
      </c>
      <c r="B116" s="64">
        <v>81.138136637435196</v>
      </c>
      <c r="C116" s="64">
        <v>-65.138136637435196</v>
      </c>
      <c r="D116" s="64">
        <v>-0.17867535162918957</v>
      </c>
      <c r="F116" s="64">
        <v>54.347826086956516</v>
      </c>
      <c r="G116" s="64">
        <v>27</v>
      </c>
    </row>
    <row r="117" spans="1:7">
      <c r="A117" s="64">
        <v>89</v>
      </c>
      <c r="B117" s="64">
        <v>104.36236639520634</v>
      </c>
      <c r="C117" s="64">
        <v>-89.362366395206337</v>
      </c>
      <c r="D117" s="64">
        <v>-0.24512295042999038</v>
      </c>
      <c r="F117" s="64">
        <v>54.968944099378874</v>
      </c>
      <c r="G117" s="64">
        <v>27</v>
      </c>
    </row>
    <row r="118" spans="1:7">
      <c r="A118" s="64">
        <v>90</v>
      </c>
      <c r="B118" s="64">
        <v>116.69020893861159</v>
      </c>
      <c r="C118" s="64">
        <v>-102.69020893861159</v>
      </c>
      <c r="D118" s="64">
        <v>-0.2816815177429649</v>
      </c>
      <c r="F118" s="64">
        <v>55.590062111801238</v>
      </c>
      <c r="G118" s="64">
        <v>28</v>
      </c>
    </row>
    <row r="119" spans="1:7">
      <c r="A119" s="64">
        <v>91</v>
      </c>
      <c r="B119" s="64">
        <v>81.71117855827319</v>
      </c>
      <c r="C119" s="64">
        <v>-67.71117855827319</v>
      </c>
      <c r="D119" s="64">
        <v>-0.18573326261183443</v>
      </c>
      <c r="F119" s="64">
        <v>56.211180124223596</v>
      </c>
      <c r="G119" s="64">
        <v>30</v>
      </c>
    </row>
    <row r="120" spans="1:7">
      <c r="A120" s="64">
        <v>92</v>
      </c>
      <c r="B120" s="64">
        <v>94.159303789938477</v>
      </c>
      <c r="C120" s="64">
        <v>-81.159303789938477</v>
      </c>
      <c r="D120" s="64">
        <v>-0.22262176800301017</v>
      </c>
      <c r="F120" s="64">
        <v>56.83229813664596</v>
      </c>
      <c r="G120" s="64">
        <v>30</v>
      </c>
    </row>
    <row r="121" spans="1:7">
      <c r="A121" s="64">
        <v>93</v>
      </c>
      <c r="B121" s="64">
        <v>89.699860135904757</v>
      </c>
      <c r="C121" s="64">
        <v>-77.699860135904757</v>
      </c>
      <c r="D121" s="64">
        <v>-0.21313243743209839</v>
      </c>
      <c r="F121" s="64">
        <v>57.453416149068318</v>
      </c>
      <c r="G121" s="64">
        <v>30</v>
      </c>
    </row>
    <row r="122" spans="1:7">
      <c r="A122" s="64">
        <v>94</v>
      </c>
      <c r="B122" s="64">
        <v>82.588471642687125</v>
      </c>
      <c r="C122" s="64">
        <v>-70.588471642687125</v>
      </c>
      <c r="D122" s="64">
        <v>-0.19362574127543866</v>
      </c>
      <c r="F122" s="64">
        <v>58.074534161490675</v>
      </c>
      <c r="G122" s="64">
        <v>31</v>
      </c>
    </row>
    <row r="123" spans="1:7">
      <c r="A123" s="64">
        <v>95</v>
      </c>
      <c r="B123" s="64">
        <v>83.571109217900386</v>
      </c>
      <c r="C123" s="64">
        <v>-71.571109217900386</v>
      </c>
      <c r="D123" s="64">
        <v>-0.19632113791001757</v>
      </c>
      <c r="F123" s="64">
        <v>58.695652173913039</v>
      </c>
      <c r="G123" s="64">
        <v>32</v>
      </c>
    </row>
    <row r="124" spans="1:7">
      <c r="A124" s="64">
        <v>96</v>
      </c>
      <c r="B124" s="64">
        <v>81.243481128234521</v>
      </c>
      <c r="C124" s="64">
        <v>-69.243481128234521</v>
      </c>
      <c r="D124" s="64">
        <v>-0.1899364025022808</v>
      </c>
      <c r="F124" s="64">
        <v>59.316770186335397</v>
      </c>
      <c r="G124" s="64">
        <v>33</v>
      </c>
    </row>
    <row r="125" spans="1:7">
      <c r="A125" s="64">
        <v>97</v>
      </c>
      <c r="B125" s="64">
        <v>81.009632413215186</v>
      </c>
      <c r="C125" s="64">
        <v>-69.009632413215186</v>
      </c>
      <c r="D125" s="64">
        <v>-0.18929495029715127</v>
      </c>
      <c r="F125" s="64">
        <v>59.937888198757761</v>
      </c>
      <c r="G125" s="64">
        <v>33</v>
      </c>
    </row>
    <row r="126" spans="1:7">
      <c r="A126" s="64">
        <v>98</v>
      </c>
      <c r="B126" s="64">
        <v>881.50943984613843</v>
      </c>
      <c r="C126" s="64">
        <v>-870.50943984613843</v>
      </c>
      <c r="D126" s="64">
        <v>-2.387826675589134</v>
      </c>
      <c r="F126" s="64">
        <v>60.559006211180119</v>
      </c>
      <c r="G126" s="64">
        <v>33</v>
      </c>
    </row>
    <row r="127" spans="1:7">
      <c r="A127" s="64">
        <v>99</v>
      </c>
      <c r="B127" s="64">
        <v>81.009632413215186</v>
      </c>
      <c r="C127" s="64">
        <v>-70.009632413215186</v>
      </c>
      <c r="D127" s="64">
        <v>-0.19203797244750401</v>
      </c>
      <c r="F127" s="64">
        <v>61.180124223602476</v>
      </c>
      <c r="G127" s="64">
        <v>35</v>
      </c>
    </row>
    <row r="128" spans="1:7">
      <c r="A128" s="64">
        <v>100</v>
      </c>
      <c r="B128" s="64">
        <v>76.822073663922126</v>
      </c>
      <c r="C128" s="64">
        <v>-66.822073663922126</v>
      </c>
      <c r="D128" s="64">
        <v>-0.18329442819264241</v>
      </c>
      <c r="F128" s="64">
        <v>61.801242236024841</v>
      </c>
      <c r="G128" s="64">
        <v>35</v>
      </c>
    </row>
    <row r="129" spans="1:7">
      <c r="A129" s="64">
        <v>101</v>
      </c>
      <c r="B129" s="64">
        <v>83.337260502881051</v>
      </c>
      <c r="C129" s="64">
        <v>-73.337260502881051</v>
      </c>
      <c r="D129" s="64">
        <v>-0.20116573000559354</v>
      </c>
      <c r="F129" s="64">
        <v>62.422360248447198</v>
      </c>
      <c r="G129" s="64">
        <v>37</v>
      </c>
    </row>
    <row r="130" spans="1:7">
      <c r="A130" s="64">
        <v>102</v>
      </c>
      <c r="B130" s="64">
        <v>274.9627464377279</v>
      </c>
      <c r="C130" s="64">
        <v>-265.9627464377279</v>
      </c>
      <c r="D130" s="64">
        <v>-0.72954170464734303</v>
      </c>
      <c r="F130" s="64">
        <v>63.043478260869556</v>
      </c>
      <c r="G130" s="64">
        <v>38</v>
      </c>
    </row>
    <row r="131" spans="1:7">
      <c r="A131" s="64">
        <v>103</v>
      </c>
      <c r="B131" s="64">
        <v>81.009632413215186</v>
      </c>
      <c r="C131" s="64">
        <v>-72.009632413215186</v>
      </c>
      <c r="D131" s="64">
        <v>-0.19752401674820955</v>
      </c>
      <c r="F131" s="64">
        <v>63.66459627329192</v>
      </c>
      <c r="G131" s="64">
        <v>38</v>
      </c>
    </row>
    <row r="132" spans="1:7">
      <c r="A132" s="64">
        <v>104</v>
      </c>
      <c r="B132" s="64">
        <v>93.314315223199756</v>
      </c>
      <c r="C132" s="64">
        <v>-85.314315223199756</v>
      </c>
      <c r="D132" s="64">
        <v>-0.23401905639941487</v>
      </c>
      <c r="F132" s="64">
        <v>64.285714285714278</v>
      </c>
      <c r="G132" s="64">
        <v>39</v>
      </c>
    </row>
    <row r="133" spans="1:7">
      <c r="A133" s="64">
        <v>105</v>
      </c>
      <c r="B133" s="64">
        <v>90.563138271152496</v>
      </c>
      <c r="C133" s="64">
        <v>-82.563138271152496</v>
      </c>
      <c r="D133" s="64">
        <v>-0.22647251708040922</v>
      </c>
      <c r="F133" s="64">
        <v>64.906832298136635</v>
      </c>
      <c r="G133" s="64">
        <v>42</v>
      </c>
    </row>
    <row r="134" spans="1:7">
      <c r="A134" s="64">
        <v>106</v>
      </c>
      <c r="B134" s="64">
        <v>88.235510181486632</v>
      </c>
      <c r="C134" s="64">
        <v>-80.235510181486632</v>
      </c>
      <c r="D134" s="64">
        <v>-0.22008778167267246</v>
      </c>
      <c r="F134" s="64">
        <v>65.527950310559007</v>
      </c>
      <c r="G134" s="64">
        <v>44</v>
      </c>
    </row>
    <row r="135" spans="1:7">
      <c r="A135" s="64">
        <v>107</v>
      </c>
      <c r="B135" s="64">
        <v>103.48507331079242</v>
      </c>
      <c r="C135" s="64">
        <v>-96.485073310792416</v>
      </c>
      <c r="D135" s="64">
        <v>-0.26466069326991382</v>
      </c>
      <c r="F135" s="64">
        <v>66.149068322981364</v>
      </c>
      <c r="G135" s="64">
        <v>45</v>
      </c>
    </row>
    <row r="136" spans="1:7">
      <c r="A136" s="64">
        <v>108</v>
      </c>
      <c r="B136" s="64">
        <v>81.009632413215186</v>
      </c>
      <c r="C136" s="64">
        <v>-74.009632413215186</v>
      </c>
      <c r="D136" s="64">
        <v>-0.20301006104891506</v>
      </c>
      <c r="F136" s="64">
        <v>66.770186335403722</v>
      </c>
      <c r="G136" s="64">
        <v>46</v>
      </c>
    </row>
    <row r="137" spans="1:7">
      <c r="A137" s="64">
        <v>109</v>
      </c>
      <c r="B137" s="64">
        <v>79.149701753587991</v>
      </c>
      <c r="C137" s="64">
        <v>-73.149701753587991</v>
      </c>
      <c r="D137" s="64">
        <v>-0.2006512522017902</v>
      </c>
      <c r="F137" s="64">
        <v>67.391304347826079</v>
      </c>
      <c r="G137" s="64">
        <v>49</v>
      </c>
    </row>
    <row r="138" spans="1:7">
      <c r="A138" s="64">
        <v>110</v>
      </c>
      <c r="B138" s="64">
        <v>81.009632413215186</v>
      </c>
      <c r="C138" s="64">
        <v>-75.009632413215186</v>
      </c>
      <c r="D138" s="64">
        <v>-0.20575308319926783</v>
      </c>
      <c r="F138" s="64">
        <v>68.012422360248436</v>
      </c>
      <c r="G138" s="64">
        <v>52</v>
      </c>
    </row>
    <row r="139" spans="1:7">
      <c r="A139" s="64">
        <v>111</v>
      </c>
      <c r="B139" s="64">
        <v>81.009632413215186</v>
      </c>
      <c r="C139" s="64">
        <v>-75.009632413215186</v>
      </c>
      <c r="D139" s="64">
        <v>-0.20575308319926783</v>
      </c>
      <c r="F139" s="64">
        <v>68.633540372670794</v>
      </c>
      <c r="G139" s="64">
        <v>54</v>
      </c>
    </row>
    <row r="140" spans="1:7">
      <c r="A140" s="64">
        <v>112</v>
      </c>
      <c r="B140" s="64">
        <v>114.87669936211405</v>
      </c>
      <c r="C140" s="64">
        <v>-109.87669936211405</v>
      </c>
      <c r="D140" s="64">
        <v>-0.30139422015793016</v>
      </c>
      <c r="F140" s="64">
        <v>69.254658385093165</v>
      </c>
      <c r="G140" s="64">
        <v>56</v>
      </c>
    </row>
    <row r="141" spans="1:7">
      <c r="A141" s="64">
        <v>113</v>
      </c>
      <c r="B141" s="64">
        <v>81.500489576674553</v>
      </c>
      <c r="C141" s="64">
        <v>-76.500489576674553</v>
      </c>
      <c r="D141" s="64">
        <v>-0.20984253742164896</v>
      </c>
      <c r="F141" s="64">
        <v>69.875776397515523</v>
      </c>
      <c r="G141" s="64">
        <v>58</v>
      </c>
    </row>
    <row r="142" spans="1:7">
      <c r="A142" s="64">
        <v>114</v>
      </c>
      <c r="B142" s="64">
        <v>77.933215463355396</v>
      </c>
      <c r="C142" s="64">
        <v>-72.933215463355396</v>
      </c>
      <c r="D142" s="64">
        <v>-0.20005742551243449</v>
      </c>
      <c r="F142" s="64">
        <v>70.49689440993788</v>
      </c>
      <c r="G142" s="64">
        <v>64</v>
      </c>
    </row>
    <row r="143" spans="1:7">
      <c r="A143" s="64">
        <v>115</v>
      </c>
      <c r="B143" s="64">
        <v>84.448402302314321</v>
      </c>
      <c r="C143" s="64">
        <v>-79.448402302314321</v>
      </c>
      <c r="D143" s="64">
        <v>-0.21792872732538562</v>
      </c>
      <c r="F143" s="64">
        <v>71.118012422360238</v>
      </c>
      <c r="G143" s="64">
        <v>69</v>
      </c>
    </row>
    <row r="144" spans="1:7">
      <c r="A144" s="64">
        <v>116</v>
      </c>
      <c r="B144" s="64">
        <v>81.009632413215186</v>
      </c>
      <c r="C144" s="64">
        <v>-76.009632413215186</v>
      </c>
      <c r="D144" s="64">
        <v>-0.2084961053496206</v>
      </c>
      <c r="F144" s="64">
        <v>71.739130434782595</v>
      </c>
      <c r="G144" s="64">
        <v>76</v>
      </c>
    </row>
    <row r="145" spans="1:7">
      <c r="A145" s="64">
        <v>117</v>
      </c>
      <c r="B145" s="64">
        <v>81.009632413215186</v>
      </c>
      <c r="C145" s="64">
        <v>-76.009632413215186</v>
      </c>
      <c r="D145" s="64">
        <v>-0.2084961053496206</v>
      </c>
      <c r="F145" s="64">
        <v>72.360248447204967</v>
      </c>
      <c r="G145" s="64">
        <v>77</v>
      </c>
    </row>
    <row r="146" spans="1:7">
      <c r="A146" s="64">
        <v>118</v>
      </c>
      <c r="B146" s="64">
        <v>76.368329441889557</v>
      </c>
      <c r="C146" s="64">
        <v>-72.368329441889557</v>
      </c>
      <c r="D146" s="64">
        <v>-0.19850793064312905</v>
      </c>
      <c r="F146" s="64">
        <v>72.981366459627324</v>
      </c>
      <c r="G146" s="64">
        <v>77</v>
      </c>
    </row>
    <row r="147" spans="1:7">
      <c r="A147" s="64">
        <v>119</v>
      </c>
      <c r="B147" s="64">
        <v>89.10365848164605</v>
      </c>
      <c r="C147" s="64">
        <v>-85.10365848164605</v>
      </c>
      <c r="D147" s="64">
        <v>-0.23344122029121189</v>
      </c>
      <c r="F147" s="64">
        <v>73.602484472049682</v>
      </c>
      <c r="G147" s="64">
        <v>94</v>
      </c>
    </row>
    <row r="148" spans="1:7">
      <c r="A148" s="64">
        <v>120</v>
      </c>
      <c r="B148" s="64">
        <v>62.850192747990974</v>
      </c>
      <c r="C148" s="64">
        <v>-58.850192747990974</v>
      </c>
      <c r="D148" s="64">
        <v>-0.16142738226026879</v>
      </c>
      <c r="F148" s="64">
        <v>74.223602484472039</v>
      </c>
      <c r="G148" s="64">
        <v>98</v>
      </c>
    </row>
    <row r="149" spans="1:7">
      <c r="A149" s="64">
        <v>121</v>
      </c>
      <c r="B149" s="64">
        <v>81.009632413215186</v>
      </c>
      <c r="C149" s="64">
        <v>-77.009632413215186</v>
      </c>
      <c r="D149" s="64">
        <v>-0.21123912749997337</v>
      </c>
      <c r="F149" s="64">
        <v>74.844720496894396</v>
      </c>
      <c r="G149" s="64">
        <v>105</v>
      </c>
    </row>
    <row r="150" spans="1:7">
      <c r="A150" s="64">
        <v>122</v>
      </c>
      <c r="B150" s="64">
        <v>81.009632413215186</v>
      </c>
      <c r="C150" s="64">
        <v>-78.009632413215186</v>
      </c>
      <c r="D150" s="64">
        <v>-0.21398214965032611</v>
      </c>
      <c r="F150" s="64">
        <v>75.465838509316768</v>
      </c>
      <c r="G150" s="64">
        <v>111</v>
      </c>
    </row>
    <row r="151" spans="1:7">
      <c r="A151" s="64">
        <v>123</v>
      </c>
      <c r="B151" s="64">
        <v>81.009632413215186</v>
      </c>
      <c r="C151" s="64">
        <v>-78.009632413215186</v>
      </c>
      <c r="D151" s="64">
        <v>-0.21398214965032611</v>
      </c>
      <c r="F151" s="64">
        <v>76.086956521739125</v>
      </c>
      <c r="G151" s="64">
        <v>117</v>
      </c>
    </row>
    <row r="152" spans="1:7">
      <c r="A152" s="64">
        <v>124</v>
      </c>
      <c r="B152" s="64">
        <v>81.009632413215186</v>
      </c>
      <c r="C152" s="64">
        <v>-78.009632413215186</v>
      </c>
      <c r="D152" s="64">
        <v>-0.21398214965032611</v>
      </c>
      <c r="F152" s="64">
        <v>76.708074534161483</v>
      </c>
      <c r="G152" s="64">
        <v>120</v>
      </c>
    </row>
    <row r="153" spans="1:7">
      <c r="A153" s="64">
        <v>125</v>
      </c>
      <c r="B153" s="64">
        <v>81.009632413215186</v>
      </c>
      <c r="C153" s="64">
        <v>-78.009632413215186</v>
      </c>
      <c r="D153" s="64">
        <v>-0.21398214965032611</v>
      </c>
      <c r="F153" s="64">
        <v>77.32919254658384</v>
      </c>
      <c r="G153" s="64">
        <v>121</v>
      </c>
    </row>
    <row r="154" spans="1:7">
      <c r="A154" s="64">
        <v>126</v>
      </c>
      <c r="B154" s="64">
        <v>61.238064011389213</v>
      </c>
      <c r="C154" s="64">
        <v>-59.238064011389213</v>
      </c>
      <c r="D154" s="64">
        <v>-0.16249132172725547</v>
      </c>
      <c r="F154" s="64">
        <v>77.950310559006198</v>
      </c>
      <c r="G154" s="64">
        <v>129</v>
      </c>
    </row>
    <row r="155" spans="1:7">
      <c r="A155" s="64">
        <v>127</v>
      </c>
      <c r="B155" s="64">
        <v>84.038806647939055</v>
      </c>
      <c r="C155" s="64">
        <v>-82.038806647939055</v>
      </c>
      <c r="D155" s="64">
        <v>-0.22503426382380434</v>
      </c>
      <c r="F155" s="64">
        <v>78.571428571428569</v>
      </c>
      <c r="G155" s="64">
        <v>137</v>
      </c>
    </row>
    <row r="156" spans="1:7">
      <c r="A156" s="64">
        <v>128</v>
      </c>
      <c r="B156" s="64">
        <v>76.0732848037282</v>
      </c>
      <c r="C156" s="64">
        <v>-74.0732848037282</v>
      </c>
      <c r="D156" s="64">
        <v>-0.20318466096601517</v>
      </c>
      <c r="F156" s="64">
        <v>79.192546583850927</v>
      </c>
      <c r="G156" s="64">
        <v>144</v>
      </c>
    </row>
    <row r="157" spans="1:7">
      <c r="A157" s="64">
        <v>129</v>
      </c>
      <c r="B157" s="64">
        <v>84.34305781151501</v>
      </c>
      <c r="C157" s="64">
        <v>-82.34305781151501</v>
      </c>
      <c r="D157" s="64">
        <v>-0.22586883150476378</v>
      </c>
      <c r="F157" s="64">
        <v>79.813664596273284</v>
      </c>
      <c r="G157" s="64">
        <v>144</v>
      </c>
    </row>
    <row r="158" spans="1:7">
      <c r="A158" s="64">
        <v>130</v>
      </c>
      <c r="B158" s="64">
        <v>88.235510181486632</v>
      </c>
      <c r="C158" s="64">
        <v>-86.235510181486632</v>
      </c>
      <c r="D158" s="64">
        <v>-0.23654591457478905</v>
      </c>
      <c r="F158" s="64">
        <v>80.434782608695642</v>
      </c>
      <c r="G158" s="64">
        <v>145</v>
      </c>
    </row>
    <row r="159" spans="1:7">
      <c r="A159" s="64">
        <v>131</v>
      </c>
      <c r="B159" s="64">
        <v>85.664888592546916</v>
      </c>
      <c r="C159" s="64">
        <v>-83.664888592546916</v>
      </c>
      <c r="D159" s="64">
        <v>-0.22949464261615238</v>
      </c>
      <c r="F159" s="64">
        <v>81.055900621117999</v>
      </c>
      <c r="G159" s="64">
        <v>148</v>
      </c>
    </row>
    <row r="160" spans="1:7">
      <c r="A160" s="64">
        <v>132</v>
      </c>
      <c r="B160" s="64">
        <v>81.009632413215186</v>
      </c>
      <c r="C160" s="64">
        <v>-79.009632413215186</v>
      </c>
      <c r="D160" s="64">
        <v>-0.21672517180067888</v>
      </c>
      <c r="F160" s="64">
        <v>81.677018633540371</v>
      </c>
      <c r="G160" s="64">
        <v>152</v>
      </c>
    </row>
    <row r="161" spans="1:7">
      <c r="A161" s="64">
        <v>133</v>
      </c>
      <c r="B161" s="64">
        <v>81.009632413215186</v>
      </c>
      <c r="C161" s="64">
        <v>-79.009632413215186</v>
      </c>
      <c r="D161" s="64">
        <v>-0.21672517180067888</v>
      </c>
      <c r="F161" s="64">
        <v>82.298136645962728</v>
      </c>
      <c r="G161" s="64">
        <v>159</v>
      </c>
    </row>
    <row r="162" spans="1:7">
      <c r="A162" s="64">
        <v>134</v>
      </c>
      <c r="B162" s="64">
        <v>81.009632413215186</v>
      </c>
      <c r="C162" s="64">
        <v>-79.009632413215186</v>
      </c>
      <c r="D162" s="64">
        <v>-0.21672517180067888</v>
      </c>
      <c r="F162" s="64">
        <v>82.919254658385086</v>
      </c>
      <c r="G162" s="64">
        <v>165</v>
      </c>
    </row>
    <row r="163" spans="1:7">
      <c r="A163" s="64">
        <v>135</v>
      </c>
      <c r="B163" s="64">
        <v>140.57100139917043</v>
      </c>
      <c r="C163" s="64">
        <v>-139.57100139917043</v>
      </c>
      <c r="D163" s="64">
        <v>-0.38284634838484094</v>
      </c>
      <c r="F163" s="64">
        <v>83.540372670807443</v>
      </c>
      <c r="G163" s="64">
        <v>173</v>
      </c>
    </row>
    <row r="164" spans="1:7">
      <c r="A164" s="64">
        <v>136</v>
      </c>
      <c r="B164" s="64">
        <v>94.642258382167611</v>
      </c>
      <c r="C164" s="64">
        <v>-93.642258382167611</v>
      </c>
      <c r="D164" s="64">
        <v>-0.25686278895134246</v>
      </c>
      <c r="F164" s="64">
        <v>84.1614906832298</v>
      </c>
      <c r="G164" s="64">
        <v>179</v>
      </c>
    </row>
    <row r="165" spans="1:7">
      <c r="A165" s="64">
        <v>137</v>
      </c>
      <c r="B165" s="64">
        <v>82.24927843686848</v>
      </c>
      <c r="C165" s="64">
        <v>-81.24927843686848</v>
      </c>
      <c r="D165" s="64">
        <v>-0.22286857045250935</v>
      </c>
      <c r="F165" s="64">
        <v>84.782608695652172</v>
      </c>
      <c r="G165" s="64">
        <v>189</v>
      </c>
    </row>
    <row r="166" spans="1:7">
      <c r="A166" s="64">
        <v>138</v>
      </c>
      <c r="B166" s="64">
        <v>87.252872606273371</v>
      </c>
      <c r="C166" s="64">
        <v>-86.252872606273371</v>
      </c>
      <c r="D166" s="64">
        <v>-0.23659354009056291</v>
      </c>
      <c r="F166" s="64">
        <v>85.403726708074529</v>
      </c>
      <c r="G166" s="64">
        <v>197</v>
      </c>
    </row>
    <row r="167" spans="1:7">
      <c r="A167" s="64">
        <v>139</v>
      </c>
      <c r="B167" s="64">
        <v>82.120774212648456</v>
      </c>
      <c r="C167" s="64">
        <v>-81.120774212648456</v>
      </c>
      <c r="D167" s="64">
        <v>-0.22251608051905994</v>
      </c>
      <c r="F167" s="64">
        <v>86.024844720496887</v>
      </c>
      <c r="G167" s="64">
        <v>206</v>
      </c>
    </row>
    <row r="168" spans="1:7">
      <c r="A168" s="64">
        <v>140</v>
      </c>
      <c r="B168" s="64">
        <v>81.009632413215186</v>
      </c>
      <c r="C168" s="64">
        <v>-80.009632413215186</v>
      </c>
      <c r="D168" s="64">
        <v>-0.21946819395103165</v>
      </c>
      <c r="F168" s="64">
        <v>86.645962732919244</v>
      </c>
      <c r="G168" s="64">
        <v>217</v>
      </c>
    </row>
    <row r="169" spans="1:7">
      <c r="A169" s="64">
        <v>141</v>
      </c>
      <c r="B169" s="64">
        <v>81.009632413215186</v>
      </c>
      <c r="C169" s="64">
        <v>-80.009632413215186</v>
      </c>
      <c r="D169" s="64">
        <v>-0.21946819395103165</v>
      </c>
      <c r="F169" s="64">
        <v>87.267080745341602</v>
      </c>
      <c r="G169" s="64">
        <v>230</v>
      </c>
    </row>
    <row r="170" spans="1:7">
      <c r="A170" s="64">
        <v>142</v>
      </c>
      <c r="B170" s="64">
        <v>84.509598225456358</v>
      </c>
      <c r="C170" s="64">
        <v>-84.509598225456358</v>
      </c>
      <c r="D170" s="64">
        <v>-0.23181169984983935</v>
      </c>
      <c r="F170" s="64">
        <v>87.888198757763973</v>
      </c>
      <c r="G170" s="64">
        <v>238</v>
      </c>
    </row>
    <row r="171" spans="1:7">
      <c r="A171" s="64">
        <v>143</v>
      </c>
      <c r="B171" s="64">
        <v>84.682251017333655</v>
      </c>
      <c r="C171" s="64">
        <v>-84.682251017333655</v>
      </c>
      <c r="D171" s="64">
        <v>-0.23228529028227901</v>
      </c>
      <c r="F171" s="64">
        <v>88.509316770186331</v>
      </c>
      <c r="G171" s="64">
        <v>239</v>
      </c>
    </row>
    <row r="172" spans="1:7">
      <c r="A172" s="64">
        <v>144</v>
      </c>
      <c r="B172" s="64">
        <v>85.559544101747591</v>
      </c>
      <c r="C172" s="64">
        <v>-85.559544101747591</v>
      </c>
      <c r="D172" s="64">
        <v>-0.23469172464517774</v>
      </c>
      <c r="F172" s="64">
        <v>89.130434782608688</v>
      </c>
      <c r="G172" s="64">
        <v>253</v>
      </c>
    </row>
    <row r="173" spans="1:7">
      <c r="A173" s="64">
        <v>145</v>
      </c>
      <c r="B173" s="64">
        <v>72.976802267926345</v>
      </c>
      <c r="C173" s="64">
        <v>-72.976802267926345</v>
      </c>
      <c r="D173" s="64">
        <v>-0.20017698508283571</v>
      </c>
      <c r="F173" s="64">
        <v>89.751552795031046</v>
      </c>
      <c r="G173" s="64">
        <v>266</v>
      </c>
    </row>
    <row r="174" spans="1:7">
      <c r="A174" s="64">
        <v>146</v>
      </c>
      <c r="B174" s="64">
        <v>83.337260502881051</v>
      </c>
      <c r="C174" s="64">
        <v>-83.337260502881051</v>
      </c>
      <c r="D174" s="64">
        <v>-0.22859595150912115</v>
      </c>
      <c r="F174" s="64">
        <v>90.372670807453403</v>
      </c>
      <c r="G174" s="64">
        <v>287</v>
      </c>
    </row>
    <row r="175" spans="1:7">
      <c r="A175" s="64">
        <v>147</v>
      </c>
      <c r="B175" s="64">
        <v>82.120774212648456</v>
      </c>
      <c r="C175" s="64">
        <v>-82.120774212648456</v>
      </c>
      <c r="D175" s="64">
        <v>-0.22525910266941268</v>
      </c>
      <c r="F175" s="64">
        <v>90.993788819875775</v>
      </c>
      <c r="G175" s="64">
        <v>292</v>
      </c>
    </row>
    <row r="176" spans="1:7">
      <c r="A176" s="64">
        <v>148</v>
      </c>
      <c r="B176" s="64">
        <v>81.009632413215186</v>
      </c>
      <c r="C176" s="64">
        <v>-81.009632413215186</v>
      </c>
      <c r="D176" s="64">
        <v>-0.22221121610138442</v>
      </c>
      <c r="F176" s="64">
        <v>91.614906832298132</v>
      </c>
      <c r="G176" s="64">
        <v>315</v>
      </c>
    </row>
    <row r="177" spans="1:7">
      <c r="A177" s="64">
        <v>149</v>
      </c>
      <c r="B177" s="64">
        <v>81.009632413215186</v>
      </c>
      <c r="C177" s="64">
        <v>-81.009632413215186</v>
      </c>
      <c r="D177" s="64">
        <v>-0.22221121610138442</v>
      </c>
      <c r="F177" s="64">
        <v>92.23602484472049</v>
      </c>
      <c r="G177" s="64">
        <v>331</v>
      </c>
    </row>
    <row r="178" spans="1:7">
      <c r="A178" s="64">
        <v>150</v>
      </c>
      <c r="B178" s="64">
        <v>81.009632413215186</v>
      </c>
      <c r="C178" s="64">
        <v>-81.009632413215186</v>
      </c>
      <c r="D178" s="64">
        <v>-0.22221121610138442</v>
      </c>
      <c r="F178" s="64">
        <v>92.857142857142847</v>
      </c>
      <c r="G178" s="64">
        <v>355</v>
      </c>
    </row>
    <row r="179" spans="1:7">
      <c r="A179" s="64">
        <v>151</v>
      </c>
      <c r="B179" s="64">
        <v>81.009632413215186</v>
      </c>
      <c r="C179" s="64">
        <v>-81.009632413215186</v>
      </c>
      <c r="D179" s="64">
        <v>-0.22221121610138442</v>
      </c>
      <c r="F179" s="64">
        <v>93.478260869565204</v>
      </c>
      <c r="G179" s="64">
        <v>391</v>
      </c>
    </row>
    <row r="180" spans="1:7">
      <c r="A180" s="64">
        <v>152</v>
      </c>
      <c r="B180" s="64">
        <v>81.009632413215186</v>
      </c>
      <c r="C180" s="64">
        <v>-81.009632413215186</v>
      </c>
      <c r="D180" s="64">
        <v>-0.22221121610138442</v>
      </c>
      <c r="F180" s="64">
        <v>94.099378881987562</v>
      </c>
      <c r="G180" s="64">
        <v>493</v>
      </c>
    </row>
    <row r="181" spans="1:7">
      <c r="A181" s="64">
        <v>153</v>
      </c>
      <c r="B181" s="64">
        <v>81.009632413215186</v>
      </c>
      <c r="C181" s="64">
        <v>-81.009632413215186</v>
      </c>
      <c r="D181" s="64">
        <v>-0.22221121610138442</v>
      </c>
      <c r="F181" s="64">
        <v>94.720496894409933</v>
      </c>
      <c r="G181" s="64">
        <v>554</v>
      </c>
    </row>
    <row r="182" spans="1:7">
      <c r="A182" s="64">
        <v>154</v>
      </c>
      <c r="B182" s="64">
        <v>81.009632413215186</v>
      </c>
      <c r="C182" s="64">
        <v>-81.009632413215186</v>
      </c>
      <c r="D182" s="64">
        <v>-0.22221121610138442</v>
      </c>
      <c r="F182" s="64">
        <v>95.341614906832291</v>
      </c>
      <c r="G182" s="64">
        <v>632</v>
      </c>
    </row>
    <row r="183" spans="1:7">
      <c r="A183" s="64">
        <v>155</v>
      </c>
      <c r="B183" s="64">
        <v>81.009632413215186</v>
      </c>
      <c r="C183" s="64">
        <v>-81.009632413215186</v>
      </c>
      <c r="D183" s="64">
        <v>-0.22221121610138442</v>
      </c>
      <c r="F183" s="64">
        <v>95.962732919254648</v>
      </c>
      <c r="G183" s="64">
        <v>638</v>
      </c>
    </row>
    <row r="184" spans="1:7">
      <c r="A184" s="64">
        <v>156</v>
      </c>
      <c r="B184" s="64">
        <v>81.009632413215186</v>
      </c>
      <c r="C184" s="64">
        <v>-81.009632413215186</v>
      </c>
      <c r="D184" s="64">
        <v>-0.22221121610138442</v>
      </c>
      <c r="F184" s="64">
        <v>96.583850931677006</v>
      </c>
      <c r="G184" s="64">
        <v>736</v>
      </c>
    </row>
    <row r="185" spans="1:7">
      <c r="A185" s="64">
        <v>157</v>
      </c>
      <c r="B185" s="64">
        <v>81.009632413215186</v>
      </c>
      <c r="C185" s="64">
        <v>-81.009632413215186</v>
      </c>
      <c r="D185" s="64">
        <v>-0.22221121610138442</v>
      </c>
      <c r="F185" s="64">
        <v>97.204968944099363</v>
      </c>
      <c r="G185" s="64">
        <v>806</v>
      </c>
    </row>
    <row r="186" spans="1:7">
      <c r="A186" s="64">
        <v>158</v>
      </c>
      <c r="B186" s="64">
        <v>81.009632413215186</v>
      </c>
      <c r="C186" s="64">
        <v>-81.009632413215186</v>
      </c>
      <c r="D186" s="64">
        <v>-0.22221121610138442</v>
      </c>
      <c r="F186" s="64">
        <v>97.826086956521735</v>
      </c>
      <c r="G186" s="64">
        <v>1708</v>
      </c>
    </row>
    <row r="187" spans="1:7">
      <c r="A187" s="64">
        <v>159</v>
      </c>
      <c r="B187" s="64">
        <v>81.009632413215186</v>
      </c>
      <c r="C187" s="64">
        <v>-81.009632413215186</v>
      </c>
      <c r="D187" s="64">
        <v>-0.22221121610138442</v>
      </c>
      <c r="F187" s="64">
        <v>98.447204968944092</v>
      </c>
      <c r="G187" s="64">
        <v>1993</v>
      </c>
    </row>
    <row r="188" spans="1:7">
      <c r="A188" s="64">
        <v>160</v>
      </c>
      <c r="B188" s="64">
        <v>81.009632413215186</v>
      </c>
      <c r="C188" s="64">
        <v>-81.009632413215186</v>
      </c>
      <c r="D188" s="64">
        <v>-0.22221121610138442</v>
      </c>
      <c r="F188" s="64">
        <v>99.06832298136645</v>
      </c>
      <c r="G188" s="64">
        <v>2260</v>
      </c>
    </row>
    <row r="189" spans="1:7" ht="15.75" thickBot="1">
      <c r="A189" s="65">
        <v>161</v>
      </c>
      <c r="B189" s="65">
        <v>81.009632413215186</v>
      </c>
      <c r="C189" s="65">
        <v>-81.009632413215186</v>
      </c>
      <c r="D189" s="65">
        <v>-0.22221121610138442</v>
      </c>
      <c r="F189" s="65">
        <v>99.689440993788807</v>
      </c>
      <c r="G189" s="65">
        <v>3302</v>
      </c>
    </row>
  </sheetData>
  <sortState ref="G29:G189">
    <sortCondition ref="G29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62"/>
  <sheetViews>
    <sheetView workbookViewId="0"/>
  </sheetViews>
  <sheetFormatPr defaultRowHeight="15"/>
  <sheetData>
    <row r="1" spans="1:14">
      <c r="B1" t="s">
        <v>230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</v>
      </c>
      <c r="K1" t="s">
        <v>261</v>
      </c>
      <c r="L1" t="s">
        <v>261</v>
      </c>
      <c r="M1" t="s">
        <v>261</v>
      </c>
    </row>
    <row r="2" spans="1:14">
      <c r="A2">
        <v>1</v>
      </c>
      <c r="B2">
        <v>1</v>
      </c>
      <c r="C2">
        <v>0</v>
      </c>
      <c r="D2">
        <v>33</v>
      </c>
      <c r="E2">
        <v>17</v>
      </c>
      <c r="F2">
        <v>33</v>
      </c>
      <c r="G2">
        <v>17</v>
      </c>
      <c r="H2">
        <v>50</v>
      </c>
      <c r="I2">
        <v>33</v>
      </c>
      <c r="J2">
        <v>1</v>
      </c>
      <c r="K2">
        <v>0.55346902151717503</v>
      </c>
      <c r="L2">
        <v>0.55346902151717503</v>
      </c>
      <c r="M2">
        <v>0.55346902151717503</v>
      </c>
      <c r="N2">
        <v>1</v>
      </c>
    </row>
    <row r="3" spans="1:14">
      <c r="A3">
        <v>2</v>
      </c>
      <c r="B3">
        <v>1</v>
      </c>
      <c r="C3">
        <v>0</v>
      </c>
      <c r="D3">
        <v>0</v>
      </c>
      <c r="E3">
        <v>0</v>
      </c>
      <c r="F3">
        <v>100</v>
      </c>
      <c r="G3">
        <v>0</v>
      </c>
      <c r="H3">
        <v>100</v>
      </c>
      <c r="I3">
        <v>0</v>
      </c>
      <c r="J3">
        <v>1</v>
      </c>
      <c r="K3">
        <v>0.55026089809467305</v>
      </c>
      <c r="L3">
        <v>0.55026089809467305</v>
      </c>
      <c r="M3">
        <v>0.55026089809467305</v>
      </c>
      <c r="N3">
        <v>1</v>
      </c>
    </row>
    <row r="4" spans="1:14">
      <c r="A4">
        <v>3</v>
      </c>
      <c r="B4">
        <v>0</v>
      </c>
      <c r="C4">
        <v>0</v>
      </c>
      <c r="D4">
        <v>0</v>
      </c>
      <c r="E4">
        <v>0</v>
      </c>
      <c r="F4">
        <v>100</v>
      </c>
      <c r="G4">
        <v>0</v>
      </c>
      <c r="H4">
        <v>100</v>
      </c>
      <c r="I4">
        <v>0</v>
      </c>
      <c r="J4">
        <v>0</v>
      </c>
      <c r="K4">
        <v>0.55026089809467305</v>
      </c>
      <c r="L4">
        <v>0.55026089809467305</v>
      </c>
      <c r="M4">
        <v>0.55026089809467305</v>
      </c>
      <c r="N4">
        <v>1</v>
      </c>
    </row>
    <row r="5" spans="1:14">
      <c r="A5">
        <v>4</v>
      </c>
      <c r="B5">
        <v>0</v>
      </c>
      <c r="C5">
        <v>0</v>
      </c>
      <c r="D5">
        <v>0</v>
      </c>
      <c r="E5">
        <v>0</v>
      </c>
      <c r="F5">
        <v>100</v>
      </c>
      <c r="G5">
        <v>0</v>
      </c>
      <c r="H5">
        <v>100</v>
      </c>
      <c r="I5">
        <v>0</v>
      </c>
      <c r="J5">
        <v>0</v>
      </c>
      <c r="K5">
        <v>0.55026089809467305</v>
      </c>
      <c r="L5">
        <v>0.55026089809467305</v>
      </c>
      <c r="M5">
        <v>0.55026089809467305</v>
      </c>
      <c r="N5">
        <v>1</v>
      </c>
    </row>
    <row r="6" spans="1:14">
      <c r="A6">
        <v>5</v>
      </c>
      <c r="B6">
        <v>0</v>
      </c>
      <c r="C6">
        <v>0</v>
      </c>
      <c r="D6">
        <v>17</v>
      </c>
      <c r="E6">
        <v>0</v>
      </c>
      <c r="F6">
        <v>50</v>
      </c>
      <c r="G6">
        <v>33</v>
      </c>
      <c r="H6">
        <v>83</v>
      </c>
      <c r="I6">
        <v>17</v>
      </c>
      <c r="J6">
        <v>0</v>
      </c>
      <c r="K6">
        <v>0.54345663274177403</v>
      </c>
      <c r="L6">
        <v>0.54345663274177403</v>
      </c>
      <c r="M6">
        <v>0.54345663274177403</v>
      </c>
      <c r="N6">
        <v>1</v>
      </c>
    </row>
    <row r="7" spans="1:14">
      <c r="A7">
        <v>6</v>
      </c>
      <c r="B7">
        <v>1</v>
      </c>
      <c r="C7">
        <v>0</v>
      </c>
      <c r="D7">
        <v>33</v>
      </c>
      <c r="E7">
        <v>22</v>
      </c>
      <c r="F7">
        <v>22</v>
      </c>
      <c r="G7">
        <v>22</v>
      </c>
      <c r="H7">
        <v>44</v>
      </c>
      <c r="I7">
        <v>33</v>
      </c>
      <c r="J7">
        <v>1</v>
      </c>
      <c r="K7">
        <v>0.51912968284921102</v>
      </c>
      <c r="L7">
        <v>0.51912968284921102</v>
      </c>
      <c r="M7">
        <v>0.51912968284921102</v>
      </c>
      <c r="N7">
        <v>1</v>
      </c>
    </row>
    <row r="8" spans="1:14">
      <c r="A8">
        <v>7</v>
      </c>
      <c r="B8">
        <v>0</v>
      </c>
      <c r="C8">
        <v>0</v>
      </c>
      <c r="D8">
        <v>0</v>
      </c>
      <c r="E8">
        <v>0</v>
      </c>
      <c r="F8">
        <v>80</v>
      </c>
      <c r="G8">
        <v>20</v>
      </c>
      <c r="H8">
        <v>100</v>
      </c>
      <c r="I8">
        <v>0</v>
      </c>
      <c r="J8">
        <v>0</v>
      </c>
      <c r="K8">
        <v>0.51696414281379299</v>
      </c>
      <c r="L8">
        <v>0.51696414281379299</v>
      </c>
      <c r="M8">
        <v>0.51696414281379299</v>
      </c>
      <c r="N8">
        <v>1</v>
      </c>
    </row>
    <row r="9" spans="1:14">
      <c r="A9">
        <v>8</v>
      </c>
      <c r="B9">
        <v>0</v>
      </c>
      <c r="C9">
        <v>0</v>
      </c>
      <c r="D9">
        <v>50</v>
      </c>
      <c r="E9">
        <v>50</v>
      </c>
      <c r="F9">
        <v>0</v>
      </c>
      <c r="G9">
        <v>0</v>
      </c>
      <c r="H9">
        <v>0</v>
      </c>
      <c r="I9">
        <v>50</v>
      </c>
      <c r="J9">
        <v>0</v>
      </c>
      <c r="K9">
        <v>0.50979198187979502</v>
      </c>
      <c r="L9">
        <v>0.50979198187979502</v>
      </c>
      <c r="M9">
        <v>0.50979198187979502</v>
      </c>
      <c r="N9">
        <v>1</v>
      </c>
    </row>
    <row r="10" spans="1:14">
      <c r="A10">
        <v>9</v>
      </c>
      <c r="B10">
        <v>0</v>
      </c>
      <c r="C10">
        <v>0</v>
      </c>
      <c r="D10">
        <v>50</v>
      </c>
      <c r="E10">
        <v>50</v>
      </c>
      <c r="F10">
        <v>0</v>
      </c>
      <c r="G10">
        <v>0</v>
      </c>
      <c r="H10">
        <v>0</v>
      </c>
      <c r="I10">
        <v>50</v>
      </c>
      <c r="J10">
        <v>0</v>
      </c>
      <c r="K10">
        <v>0.50979198187979502</v>
      </c>
      <c r="L10">
        <v>0.50979198187979502</v>
      </c>
      <c r="M10">
        <v>0.50979198187979502</v>
      </c>
      <c r="N10">
        <v>1</v>
      </c>
    </row>
    <row r="11" spans="1:14">
      <c r="A11">
        <v>10</v>
      </c>
      <c r="B11">
        <v>0</v>
      </c>
      <c r="C11">
        <v>0</v>
      </c>
      <c r="D11">
        <v>0</v>
      </c>
      <c r="E11">
        <v>0</v>
      </c>
      <c r="F11">
        <v>67</v>
      </c>
      <c r="G11">
        <v>33</v>
      </c>
      <c r="H11">
        <v>100</v>
      </c>
      <c r="I11">
        <v>0</v>
      </c>
      <c r="J11">
        <v>0</v>
      </c>
      <c r="K11">
        <v>0.49522143512821098</v>
      </c>
      <c r="L11">
        <v>0.49522143512821098</v>
      </c>
      <c r="M11">
        <v>0.49522143512821098</v>
      </c>
      <c r="N11">
        <v>1</v>
      </c>
    </row>
    <row r="12" spans="1:14">
      <c r="A12">
        <v>11</v>
      </c>
      <c r="B12">
        <v>0</v>
      </c>
      <c r="C12">
        <v>0</v>
      </c>
      <c r="D12">
        <v>17</v>
      </c>
      <c r="E12">
        <v>0</v>
      </c>
      <c r="F12">
        <v>17</v>
      </c>
      <c r="G12">
        <v>67</v>
      </c>
      <c r="H12">
        <v>83</v>
      </c>
      <c r="I12">
        <v>17</v>
      </c>
      <c r="J12">
        <v>0</v>
      </c>
      <c r="K12">
        <v>0.49457089824238398</v>
      </c>
      <c r="L12">
        <v>0.49457089824238398</v>
      </c>
      <c r="M12">
        <v>0.49457089824238398</v>
      </c>
      <c r="N12">
        <v>1</v>
      </c>
    </row>
    <row r="13" spans="1:14">
      <c r="A13">
        <v>12</v>
      </c>
      <c r="B13">
        <v>1</v>
      </c>
      <c r="C13">
        <v>0</v>
      </c>
      <c r="D13">
        <v>13</v>
      </c>
      <c r="E13">
        <v>0</v>
      </c>
      <c r="F13">
        <v>25</v>
      </c>
      <c r="G13">
        <v>63</v>
      </c>
      <c r="H13">
        <v>88</v>
      </c>
      <c r="I13">
        <v>13</v>
      </c>
      <c r="J13">
        <v>1</v>
      </c>
      <c r="K13">
        <v>0.48988882010940099</v>
      </c>
      <c r="L13">
        <v>0.48988882010940099</v>
      </c>
      <c r="M13">
        <v>0.48988882010940099</v>
      </c>
      <c r="N13">
        <v>1</v>
      </c>
    </row>
    <row r="14" spans="1:14">
      <c r="A14">
        <v>13</v>
      </c>
      <c r="B14">
        <v>0</v>
      </c>
      <c r="C14">
        <v>0</v>
      </c>
      <c r="D14">
        <v>9</v>
      </c>
      <c r="E14">
        <v>0</v>
      </c>
      <c r="F14">
        <v>36</v>
      </c>
      <c r="G14">
        <v>55</v>
      </c>
      <c r="H14">
        <v>91</v>
      </c>
      <c r="I14">
        <v>9</v>
      </c>
      <c r="J14">
        <v>0</v>
      </c>
      <c r="K14">
        <v>0.48401466994714598</v>
      </c>
      <c r="L14">
        <v>0.48401466994714598</v>
      </c>
      <c r="M14">
        <v>0.48401466994714598</v>
      </c>
      <c r="N14">
        <v>1</v>
      </c>
    </row>
    <row r="15" spans="1:14">
      <c r="A15">
        <v>14</v>
      </c>
      <c r="B15">
        <v>1</v>
      </c>
      <c r="C15">
        <v>6</v>
      </c>
      <c r="D15">
        <v>10</v>
      </c>
      <c r="E15">
        <v>6</v>
      </c>
      <c r="F15">
        <v>40</v>
      </c>
      <c r="G15">
        <v>38</v>
      </c>
      <c r="H15">
        <v>78</v>
      </c>
      <c r="I15">
        <v>16</v>
      </c>
      <c r="J15">
        <v>1</v>
      </c>
      <c r="K15">
        <v>0.46931580895687502</v>
      </c>
      <c r="L15">
        <v>0.46931580895687502</v>
      </c>
      <c r="M15">
        <v>0.46931580895687502</v>
      </c>
      <c r="N15">
        <v>1</v>
      </c>
    </row>
    <row r="16" spans="1:14">
      <c r="A16">
        <v>15</v>
      </c>
      <c r="B16">
        <v>0</v>
      </c>
      <c r="C16">
        <v>0</v>
      </c>
      <c r="D16">
        <v>0</v>
      </c>
      <c r="E16">
        <v>0</v>
      </c>
      <c r="F16">
        <v>50</v>
      </c>
      <c r="G16">
        <v>50</v>
      </c>
      <c r="H16">
        <v>100</v>
      </c>
      <c r="I16">
        <v>0</v>
      </c>
      <c r="J16">
        <v>0</v>
      </c>
      <c r="K16">
        <v>0.46682860513193603</v>
      </c>
      <c r="L16">
        <v>0.46682860513193603</v>
      </c>
      <c r="M16">
        <v>0.46682860513193603</v>
      </c>
      <c r="N16">
        <v>1</v>
      </c>
    </row>
    <row r="17" spans="1:14">
      <c r="A17">
        <v>16</v>
      </c>
      <c r="B17">
        <v>0</v>
      </c>
      <c r="C17">
        <v>0</v>
      </c>
      <c r="D17">
        <v>0</v>
      </c>
      <c r="E17">
        <v>0</v>
      </c>
      <c r="F17">
        <v>50</v>
      </c>
      <c r="G17">
        <v>50</v>
      </c>
      <c r="H17">
        <v>100</v>
      </c>
      <c r="I17">
        <v>0</v>
      </c>
      <c r="J17">
        <v>0</v>
      </c>
      <c r="K17">
        <v>0.46682860513193603</v>
      </c>
      <c r="L17">
        <v>0.46682860513193603</v>
      </c>
      <c r="M17">
        <v>0.46682860513193603</v>
      </c>
      <c r="N17">
        <v>1</v>
      </c>
    </row>
    <row r="18" spans="1:14">
      <c r="A18">
        <v>17</v>
      </c>
      <c r="B18">
        <v>0</v>
      </c>
      <c r="C18">
        <v>17</v>
      </c>
      <c r="D18">
        <v>0</v>
      </c>
      <c r="E18">
        <v>0</v>
      </c>
      <c r="F18">
        <v>67</v>
      </c>
      <c r="G18">
        <v>17</v>
      </c>
      <c r="H18">
        <v>83</v>
      </c>
      <c r="I18">
        <v>17</v>
      </c>
      <c r="J18">
        <v>0</v>
      </c>
      <c r="K18">
        <v>0.46173154438248198</v>
      </c>
      <c r="L18">
        <v>0.46173154438248198</v>
      </c>
      <c r="M18">
        <v>0.46173154438248198</v>
      </c>
      <c r="N18">
        <v>1</v>
      </c>
    </row>
    <row r="19" spans="1:14">
      <c r="A19">
        <v>18</v>
      </c>
      <c r="B19">
        <v>0</v>
      </c>
      <c r="C19">
        <v>0</v>
      </c>
      <c r="D19">
        <v>17</v>
      </c>
      <c r="E19">
        <v>17</v>
      </c>
      <c r="F19">
        <v>17</v>
      </c>
      <c r="G19">
        <v>50</v>
      </c>
      <c r="H19">
        <v>67</v>
      </c>
      <c r="I19">
        <v>17</v>
      </c>
      <c r="J19">
        <v>0</v>
      </c>
      <c r="K19">
        <v>0.460929797280132</v>
      </c>
      <c r="L19">
        <v>0.460929797280132</v>
      </c>
      <c r="M19">
        <v>0.460929797280132</v>
      </c>
      <c r="N19">
        <v>1</v>
      </c>
    </row>
    <row r="20" spans="1:14">
      <c r="A20">
        <v>19</v>
      </c>
      <c r="B20">
        <v>0</v>
      </c>
      <c r="C20">
        <v>0</v>
      </c>
      <c r="D20">
        <v>33</v>
      </c>
      <c r="E20">
        <v>33</v>
      </c>
      <c r="F20">
        <v>0</v>
      </c>
      <c r="G20">
        <v>33</v>
      </c>
      <c r="H20">
        <v>33</v>
      </c>
      <c r="I20">
        <v>33</v>
      </c>
      <c r="J20">
        <v>0</v>
      </c>
      <c r="K20">
        <v>0.46059501435064099</v>
      </c>
      <c r="L20">
        <v>0.46059501435064099</v>
      </c>
      <c r="M20">
        <v>0.46059501435064099</v>
      </c>
      <c r="N20">
        <v>1</v>
      </c>
    </row>
    <row r="21" spans="1:14">
      <c r="A21">
        <v>20</v>
      </c>
      <c r="B21">
        <v>1</v>
      </c>
      <c r="C21">
        <v>0</v>
      </c>
      <c r="D21">
        <v>0</v>
      </c>
      <c r="E21">
        <v>25</v>
      </c>
      <c r="F21">
        <v>75</v>
      </c>
      <c r="G21">
        <v>0</v>
      </c>
      <c r="H21">
        <v>75</v>
      </c>
      <c r="I21">
        <v>0</v>
      </c>
      <c r="J21">
        <v>1</v>
      </c>
      <c r="K21">
        <v>0.45910779010269698</v>
      </c>
      <c r="L21">
        <v>0.45910779010269698</v>
      </c>
      <c r="M21">
        <v>0.45910779010269698</v>
      </c>
      <c r="N21">
        <v>1</v>
      </c>
    </row>
    <row r="22" spans="1:14">
      <c r="A22">
        <v>21</v>
      </c>
      <c r="B22">
        <v>0</v>
      </c>
      <c r="C22">
        <v>0</v>
      </c>
      <c r="D22">
        <v>0</v>
      </c>
      <c r="E22">
        <v>0</v>
      </c>
      <c r="F22">
        <v>43</v>
      </c>
      <c r="G22">
        <v>57</v>
      </c>
      <c r="H22">
        <v>100</v>
      </c>
      <c r="I22">
        <v>0</v>
      </c>
      <c r="J22">
        <v>0</v>
      </c>
      <c r="K22">
        <v>0.45518916781259</v>
      </c>
      <c r="L22">
        <v>0.45518916781259</v>
      </c>
      <c r="M22">
        <v>0.45518916781259</v>
      </c>
      <c r="N22">
        <v>1</v>
      </c>
    </row>
    <row r="23" spans="1:14">
      <c r="A23">
        <v>22</v>
      </c>
      <c r="B23">
        <v>0</v>
      </c>
      <c r="C23">
        <v>9</v>
      </c>
      <c r="D23">
        <v>0</v>
      </c>
      <c r="E23">
        <v>0</v>
      </c>
      <c r="F23">
        <v>55</v>
      </c>
      <c r="G23">
        <v>36</v>
      </c>
      <c r="H23">
        <v>91</v>
      </c>
      <c r="I23">
        <v>9</v>
      </c>
      <c r="J23">
        <v>0</v>
      </c>
      <c r="K23">
        <v>0.45421421285979602</v>
      </c>
      <c r="L23">
        <v>0.45421421285979602</v>
      </c>
      <c r="M23">
        <v>0.45421421285979602</v>
      </c>
      <c r="N23">
        <v>1</v>
      </c>
    </row>
    <row r="24" spans="1:14">
      <c r="A24">
        <v>23</v>
      </c>
      <c r="B24">
        <v>1</v>
      </c>
      <c r="C24">
        <v>0</v>
      </c>
      <c r="D24">
        <v>10</v>
      </c>
      <c r="E24">
        <v>10</v>
      </c>
      <c r="F24">
        <v>20</v>
      </c>
      <c r="G24">
        <v>60</v>
      </c>
      <c r="H24">
        <v>80</v>
      </c>
      <c r="I24">
        <v>10</v>
      </c>
      <c r="J24">
        <v>1</v>
      </c>
      <c r="K24">
        <v>0.44218172922845</v>
      </c>
      <c r="L24">
        <v>0.44218172922845</v>
      </c>
      <c r="M24">
        <v>0.44218172922845</v>
      </c>
      <c r="N24">
        <v>1</v>
      </c>
    </row>
    <row r="25" spans="1:14">
      <c r="A25">
        <v>24</v>
      </c>
      <c r="B25">
        <v>0</v>
      </c>
      <c r="C25">
        <v>18</v>
      </c>
      <c r="D25">
        <v>18</v>
      </c>
      <c r="E25">
        <v>18</v>
      </c>
      <c r="F25">
        <v>36</v>
      </c>
      <c r="G25">
        <v>9</v>
      </c>
      <c r="H25">
        <v>45</v>
      </c>
      <c r="I25">
        <v>36</v>
      </c>
      <c r="J25">
        <v>0</v>
      </c>
      <c r="K25">
        <v>0.440901510535809</v>
      </c>
      <c r="L25">
        <v>0.440901510535809</v>
      </c>
      <c r="M25">
        <v>0.440901510535809</v>
      </c>
      <c r="N25">
        <v>1</v>
      </c>
    </row>
    <row r="26" spans="1:14">
      <c r="A26">
        <v>25</v>
      </c>
      <c r="B26">
        <v>1</v>
      </c>
      <c r="C26">
        <v>8</v>
      </c>
      <c r="D26">
        <v>6</v>
      </c>
      <c r="E26">
        <v>7</v>
      </c>
      <c r="F26">
        <v>37</v>
      </c>
      <c r="G26">
        <v>42</v>
      </c>
      <c r="H26">
        <v>79</v>
      </c>
      <c r="I26">
        <v>14</v>
      </c>
      <c r="J26">
        <v>1</v>
      </c>
      <c r="K26">
        <v>0.43982036587036299</v>
      </c>
      <c r="L26">
        <v>0.43982036587036299</v>
      </c>
      <c r="M26">
        <v>0.43982036587036299</v>
      </c>
      <c r="N26">
        <v>1</v>
      </c>
    </row>
    <row r="27" spans="1:14">
      <c r="A27">
        <v>26</v>
      </c>
      <c r="B27">
        <v>0</v>
      </c>
      <c r="C27">
        <v>0</v>
      </c>
      <c r="D27">
        <v>0</v>
      </c>
      <c r="E27">
        <v>0</v>
      </c>
      <c r="F27">
        <v>33</v>
      </c>
      <c r="G27">
        <v>67</v>
      </c>
      <c r="H27">
        <v>100</v>
      </c>
      <c r="I27">
        <v>0</v>
      </c>
      <c r="J27">
        <v>0</v>
      </c>
      <c r="K27">
        <v>0.43864903663084098</v>
      </c>
      <c r="L27">
        <v>0.43864903663084098</v>
      </c>
      <c r="M27">
        <v>0.43864903663084098</v>
      </c>
      <c r="N27">
        <v>1</v>
      </c>
    </row>
    <row r="28" spans="1:14">
      <c r="A28">
        <v>27</v>
      </c>
      <c r="B28">
        <v>0</v>
      </c>
      <c r="C28">
        <v>10</v>
      </c>
      <c r="D28">
        <v>10</v>
      </c>
      <c r="E28">
        <v>14</v>
      </c>
      <c r="F28">
        <v>29</v>
      </c>
      <c r="G28">
        <v>38</v>
      </c>
      <c r="H28">
        <v>67</v>
      </c>
      <c r="I28">
        <v>19</v>
      </c>
      <c r="J28">
        <v>0</v>
      </c>
      <c r="K28">
        <v>0.43227840561793401</v>
      </c>
      <c r="L28">
        <v>0.43227840561793401</v>
      </c>
      <c r="M28">
        <v>0.43227840561793401</v>
      </c>
      <c r="N28">
        <v>1</v>
      </c>
    </row>
    <row r="29" spans="1:14">
      <c r="A29">
        <v>28</v>
      </c>
      <c r="B29">
        <v>1</v>
      </c>
      <c r="C29">
        <v>5</v>
      </c>
      <c r="D29">
        <v>5</v>
      </c>
      <c r="E29">
        <v>9</v>
      </c>
      <c r="F29">
        <v>37</v>
      </c>
      <c r="G29">
        <v>43</v>
      </c>
      <c r="H29">
        <v>80</v>
      </c>
      <c r="I29">
        <v>11</v>
      </c>
      <c r="J29">
        <v>1</v>
      </c>
      <c r="K29">
        <v>0.43226786570437098</v>
      </c>
      <c r="L29">
        <v>0.43226786570437098</v>
      </c>
      <c r="M29">
        <v>0.43226786570437098</v>
      </c>
      <c r="N29">
        <v>1</v>
      </c>
    </row>
    <row r="30" spans="1:14">
      <c r="A30">
        <v>29</v>
      </c>
      <c r="B30">
        <v>0</v>
      </c>
      <c r="C30">
        <v>25</v>
      </c>
      <c r="D30">
        <v>25</v>
      </c>
      <c r="E30">
        <v>25</v>
      </c>
      <c r="F30">
        <v>25</v>
      </c>
      <c r="G30">
        <v>0</v>
      </c>
      <c r="H30">
        <v>25</v>
      </c>
      <c r="I30">
        <v>50</v>
      </c>
      <c r="J30">
        <v>0</v>
      </c>
      <c r="K30">
        <v>0.43024617700388501</v>
      </c>
      <c r="L30">
        <v>0.43024617700388501</v>
      </c>
      <c r="M30">
        <v>0.43024617700388501</v>
      </c>
      <c r="N30">
        <v>1</v>
      </c>
    </row>
    <row r="31" spans="1:14">
      <c r="A31">
        <v>30</v>
      </c>
      <c r="B31">
        <v>1</v>
      </c>
      <c r="C31">
        <v>21</v>
      </c>
      <c r="D31">
        <v>13</v>
      </c>
      <c r="E31">
        <v>9</v>
      </c>
      <c r="F31">
        <v>29</v>
      </c>
      <c r="G31">
        <v>29</v>
      </c>
      <c r="H31">
        <v>58</v>
      </c>
      <c r="I31">
        <v>34</v>
      </c>
      <c r="J31">
        <v>1</v>
      </c>
      <c r="K31">
        <v>0.43005068224909099</v>
      </c>
      <c r="L31">
        <v>0.43005068224909099</v>
      </c>
      <c r="M31">
        <v>0.43005068224909099</v>
      </c>
      <c r="N31">
        <v>1</v>
      </c>
    </row>
    <row r="32" spans="1:14">
      <c r="A32">
        <v>31</v>
      </c>
      <c r="B32">
        <v>0</v>
      </c>
      <c r="C32">
        <v>5</v>
      </c>
      <c r="D32">
        <v>3</v>
      </c>
      <c r="E32">
        <v>1</v>
      </c>
      <c r="F32">
        <v>27</v>
      </c>
      <c r="G32">
        <v>64</v>
      </c>
      <c r="H32">
        <v>91</v>
      </c>
      <c r="I32">
        <v>8</v>
      </c>
      <c r="J32">
        <v>0</v>
      </c>
      <c r="K32">
        <v>0.428657697602566</v>
      </c>
      <c r="L32">
        <v>0.428657697602566</v>
      </c>
      <c r="M32">
        <v>0.428657697602566</v>
      </c>
      <c r="N32">
        <v>1</v>
      </c>
    </row>
    <row r="33" spans="1:14">
      <c r="A33">
        <v>32</v>
      </c>
      <c r="B33">
        <v>1</v>
      </c>
      <c r="C33">
        <v>12</v>
      </c>
      <c r="D33">
        <v>8</v>
      </c>
      <c r="E33">
        <v>4</v>
      </c>
      <c r="F33">
        <v>23</v>
      </c>
      <c r="G33">
        <v>54</v>
      </c>
      <c r="H33">
        <v>77</v>
      </c>
      <c r="I33">
        <v>19</v>
      </c>
      <c r="J33">
        <v>1</v>
      </c>
      <c r="K33">
        <v>0.42843834080634002</v>
      </c>
      <c r="L33">
        <v>0.42843834080634002</v>
      </c>
      <c r="M33">
        <v>0.42843834080634002</v>
      </c>
      <c r="N33">
        <v>1</v>
      </c>
    </row>
    <row r="34" spans="1:14">
      <c r="A34">
        <v>33</v>
      </c>
      <c r="B34">
        <v>1</v>
      </c>
      <c r="C34">
        <v>9</v>
      </c>
      <c r="D34">
        <v>4</v>
      </c>
      <c r="E34">
        <v>9</v>
      </c>
      <c r="F34">
        <v>39</v>
      </c>
      <c r="G34">
        <v>39</v>
      </c>
      <c r="H34">
        <v>78</v>
      </c>
      <c r="I34">
        <v>13</v>
      </c>
      <c r="J34">
        <v>1</v>
      </c>
      <c r="K34">
        <v>0.42803566478698002</v>
      </c>
      <c r="L34">
        <v>0.42803566478698002</v>
      </c>
      <c r="M34">
        <v>0.42803566478698002</v>
      </c>
      <c r="N34">
        <v>1</v>
      </c>
    </row>
    <row r="35" spans="1:14">
      <c r="A35">
        <v>34</v>
      </c>
      <c r="B35">
        <v>0</v>
      </c>
      <c r="C35">
        <v>20</v>
      </c>
      <c r="D35">
        <v>20</v>
      </c>
      <c r="E35">
        <v>0</v>
      </c>
      <c r="F35">
        <v>0</v>
      </c>
      <c r="G35">
        <v>60</v>
      </c>
      <c r="H35">
        <v>60</v>
      </c>
      <c r="I35">
        <v>40</v>
      </c>
      <c r="J35">
        <v>0</v>
      </c>
      <c r="K35">
        <v>0.42718849246997598</v>
      </c>
      <c r="L35">
        <v>0.42718849246997598</v>
      </c>
      <c r="M35">
        <v>0.42718849246997598</v>
      </c>
      <c r="N35">
        <v>1</v>
      </c>
    </row>
    <row r="36" spans="1:14">
      <c r="A36">
        <v>35</v>
      </c>
      <c r="B36">
        <v>0</v>
      </c>
      <c r="C36">
        <v>17</v>
      </c>
      <c r="D36">
        <v>17</v>
      </c>
      <c r="E36">
        <v>0</v>
      </c>
      <c r="F36">
        <v>0</v>
      </c>
      <c r="G36">
        <v>67</v>
      </c>
      <c r="H36">
        <v>67</v>
      </c>
      <c r="I36">
        <v>33</v>
      </c>
      <c r="J36">
        <v>0</v>
      </c>
      <c r="K36">
        <v>0.42687848621568802</v>
      </c>
      <c r="L36">
        <v>0.42687848621568802</v>
      </c>
      <c r="M36">
        <v>0.42687848621568802</v>
      </c>
      <c r="N36">
        <v>1</v>
      </c>
    </row>
    <row r="37" spans="1:14">
      <c r="A37">
        <v>36</v>
      </c>
      <c r="B37">
        <v>1</v>
      </c>
      <c r="C37">
        <v>4</v>
      </c>
      <c r="D37">
        <v>4</v>
      </c>
      <c r="E37">
        <v>8</v>
      </c>
      <c r="F37">
        <v>33</v>
      </c>
      <c r="G37">
        <v>50</v>
      </c>
      <c r="H37">
        <v>83</v>
      </c>
      <c r="I37">
        <v>8</v>
      </c>
      <c r="J37">
        <v>1</v>
      </c>
      <c r="K37">
        <v>0.42552174884611799</v>
      </c>
      <c r="L37">
        <v>0.42552174884611799</v>
      </c>
      <c r="M37">
        <v>0.42552174884611799</v>
      </c>
      <c r="N37">
        <v>1</v>
      </c>
    </row>
    <row r="38" spans="1:14">
      <c r="A38">
        <v>37</v>
      </c>
      <c r="B38">
        <v>0</v>
      </c>
      <c r="C38">
        <v>11</v>
      </c>
      <c r="D38">
        <v>0</v>
      </c>
      <c r="E38">
        <v>0</v>
      </c>
      <c r="F38">
        <v>44</v>
      </c>
      <c r="G38">
        <v>44</v>
      </c>
      <c r="H38">
        <v>89</v>
      </c>
      <c r="I38">
        <v>11</v>
      </c>
      <c r="J38">
        <v>0</v>
      </c>
      <c r="K38">
        <v>0.42535054478005802</v>
      </c>
      <c r="L38">
        <v>0.42535054478005802</v>
      </c>
      <c r="M38">
        <v>0.42535054478005802</v>
      </c>
      <c r="N38">
        <v>1</v>
      </c>
    </row>
    <row r="39" spans="1:14">
      <c r="A39">
        <v>38</v>
      </c>
      <c r="B39">
        <v>1</v>
      </c>
      <c r="C39">
        <v>7</v>
      </c>
      <c r="D39">
        <v>5</v>
      </c>
      <c r="E39">
        <v>8</v>
      </c>
      <c r="F39">
        <v>26</v>
      </c>
      <c r="G39">
        <v>55</v>
      </c>
      <c r="H39">
        <v>80</v>
      </c>
      <c r="I39">
        <v>12</v>
      </c>
      <c r="J39">
        <v>1</v>
      </c>
      <c r="K39">
        <v>0.42377631983161501</v>
      </c>
      <c r="L39">
        <v>0.42377631983161501</v>
      </c>
      <c r="M39">
        <v>0.42377631983161501</v>
      </c>
      <c r="N39">
        <v>1</v>
      </c>
    </row>
    <row r="40" spans="1:14">
      <c r="A40">
        <v>39</v>
      </c>
      <c r="B40">
        <v>1</v>
      </c>
      <c r="C40">
        <v>2</v>
      </c>
      <c r="D40">
        <v>2</v>
      </c>
      <c r="E40">
        <v>5</v>
      </c>
      <c r="F40">
        <v>27</v>
      </c>
      <c r="G40">
        <v>64</v>
      </c>
      <c r="H40">
        <v>91</v>
      </c>
      <c r="I40">
        <v>4</v>
      </c>
      <c r="J40">
        <v>1</v>
      </c>
      <c r="K40">
        <v>0.42334535472684898</v>
      </c>
      <c r="L40">
        <v>0.42334535472684898</v>
      </c>
      <c r="M40">
        <v>0.42334535472684898</v>
      </c>
      <c r="N40">
        <v>1</v>
      </c>
    </row>
    <row r="41" spans="1:14">
      <c r="A41">
        <v>40</v>
      </c>
      <c r="B41">
        <v>1</v>
      </c>
      <c r="C41">
        <v>13</v>
      </c>
      <c r="D41">
        <v>12</v>
      </c>
      <c r="E41">
        <v>12</v>
      </c>
      <c r="F41">
        <v>26</v>
      </c>
      <c r="G41">
        <v>36</v>
      </c>
      <c r="H41">
        <v>62</v>
      </c>
      <c r="I41">
        <v>26</v>
      </c>
      <c r="J41">
        <v>1</v>
      </c>
      <c r="K41">
        <v>0.42105944148956997</v>
      </c>
      <c r="L41">
        <v>0.42105944148956997</v>
      </c>
      <c r="M41">
        <v>0.42105944148956997</v>
      </c>
      <c r="N41">
        <v>1</v>
      </c>
    </row>
    <row r="42" spans="1:14">
      <c r="A42">
        <v>41</v>
      </c>
      <c r="B42">
        <v>1</v>
      </c>
      <c r="C42">
        <v>3</v>
      </c>
      <c r="D42">
        <v>2</v>
      </c>
      <c r="E42">
        <v>5</v>
      </c>
      <c r="F42">
        <v>26</v>
      </c>
      <c r="G42">
        <v>64</v>
      </c>
      <c r="H42">
        <v>90</v>
      </c>
      <c r="I42">
        <v>5</v>
      </c>
      <c r="J42">
        <v>1</v>
      </c>
      <c r="K42">
        <v>0.41943161652163102</v>
      </c>
      <c r="L42">
        <v>0.41943161652163102</v>
      </c>
      <c r="M42">
        <v>0.41943161652163102</v>
      </c>
      <c r="N42">
        <v>1</v>
      </c>
    </row>
    <row r="43" spans="1:14">
      <c r="A43">
        <v>42</v>
      </c>
      <c r="B43">
        <v>0</v>
      </c>
      <c r="C43">
        <v>17</v>
      </c>
      <c r="D43">
        <v>11</v>
      </c>
      <c r="E43">
        <v>11</v>
      </c>
      <c r="F43">
        <v>28</v>
      </c>
      <c r="G43">
        <v>33</v>
      </c>
      <c r="H43">
        <v>61</v>
      </c>
      <c r="I43">
        <v>28</v>
      </c>
      <c r="J43">
        <v>0</v>
      </c>
      <c r="K43">
        <v>0.41878638876427798</v>
      </c>
      <c r="L43">
        <v>0.41878638876427798</v>
      </c>
      <c r="M43">
        <v>0.41878638876427798</v>
      </c>
      <c r="N43">
        <v>1</v>
      </c>
    </row>
    <row r="44" spans="1:14">
      <c r="A44">
        <v>43</v>
      </c>
      <c r="B44">
        <v>0</v>
      </c>
      <c r="C44">
        <v>33</v>
      </c>
      <c r="D44">
        <v>0</v>
      </c>
      <c r="E44">
        <v>0</v>
      </c>
      <c r="F44">
        <v>67</v>
      </c>
      <c r="G44">
        <v>0</v>
      </c>
      <c r="H44">
        <v>67</v>
      </c>
      <c r="I44">
        <v>33</v>
      </c>
      <c r="J44">
        <v>0</v>
      </c>
      <c r="K44">
        <v>0.41873086490551698</v>
      </c>
      <c r="L44">
        <v>0.41873086490551698</v>
      </c>
      <c r="M44">
        <v>0.41873086490551698</v>
      </c>
      <c r="N44">
        <v>1</v>
      </c>
    </row>
    <row r="45" spans="1:14">
      <c r="A45">
        <v>44</v>
      </c>
      <c r="B45">
        <v>1</v>
      </c>
      <c r="C45">
        <v>6</v>
      </c>
      <c r="D45">
        <v>3</v>
      </c>
      <c r="E45">
        <v>7</v>
      </c>
      <c r="F45">
        <v>29</v>
      </c>
      <c r="G45">
        <v>55</v>
      </c>
      <c r="H45">
        <v>84</v>
      </c>
      <c r="I45">
        <v>10</v>
      </c>
      <c r="J45">
        <v>1</v>
      </c>
      <c r="K45">
        <v>0.41801897907723601</v>
      </c>
      <c r="L45">
        <v>0.41801897907723601</v>
      </c>
      <c r="M45">
        <v>0.41801897907723601</v>
      </c>
      <c r="N45">
        <v>1</v>
      </c>
    </row>
    <row r="46" spans="1:14">
      <c r="A46">
        <v>45</v>
      </c>
      <c r="B46">
        <v>0</v>
      </c>
      <c r="C46">
        <v>4</v>
      </c>
      <c r="D46">
        <v>3</v>
      </c>
      <c r="E46">
        <v>6</v>
      </c>
      <c r="F46">
        <v>28</v>
      </c>
      <c r="G46">
        <v>58</v>
      </c>
      <c r="H46">
        <v>86</v>
      </c>
      <c r="I46">
        <v>8</v>
      </c>
      <c r="J46">
        <v>0</v>
      </c>
      <c r="K46">
        <v>0.41682869364860697</v>
      </c>
      <c r="L46">
        <v>0.41682869364860697</v>
      </c>
      <c r="M46">
        <v>0.41682869364860697</v>
      </c>
      <c r="N46">
        <v>1</v>
      </c>
    </row>
    <row r="47" spans="1:14">
      <c r="A47">
        <v>46</v>
      </c>
      <c r="B47">
        <v>0</v>
      </c>
      <c r="C47">
        <v>6</v>
      </c>
      <c r="D47">
        <v>5</v>
      </c>
      <c r="E47">
        <v>9</v>
      </c>
      <c r="F47">
        <v>25</v>
      </c>
      <c r="G47">
        <v>55</v>
      </c>
      <c r="H47">
        <v>80</v>
      </c>
      <c r="I47">
        <v>11</v>
      </c>
      <c r="J47">
        <v>0</v>
      </c>
      <c r="K47">
        <v>0.41643800762765298</v>
      </c>
      <c r="L47">
        <v>0.41643800762765298</v>
      </c>
      <c r="M47">
        <v>0.41643800762765298</v>
      </c>
      <c r="N47">
        <v>1</v>
      </c>
    </row>
    <row r="48" spans="1:14">
      <c r="A48">
        <v>47</v>
      </c>
      <c r="B48">
        <v>1</v>
      </c>
      <c r="C48">
        <v>22</v>
      </c>
      <c r="D48">
        <v>10</v>
      </c>
      <c r="E48">
        <v>2</v>
      </c>
      <c r="F48">
        <v>29</v>
      </c>
      <c r="G48">
        <v>36</v>
      </c>
      <c r="H48">
        <v>65</v>
      </c>
      <c r="I48">
        <v>33</v>
      </c>
      <c r="J48">
        <v>1</v>
      </c>
      <c r="K48">
        <v>0.41596032820636097</v>
      </c>
      <c r="L48">
        <v>0.41596032820636097</v>
      </c>
      <c r="M48">
        <v>0.41596032820636097</v>
      </c>
      <c r="N48">
        <v>1</v>
      </c>
    </row>
    <row r="49" spans="1:14">
      <c r="A49">
        <v>48</v>
      </c>
      <c r="B49">
        <v>0</v>
      </c>
      <c r="C49">
        <v>7</v>
      </c>
      <c r="D49">
        <v>4</v>
      </c>
      <c r="E49">
        <v>11</v>
      </c>
      <c r="F49">
        <v>31</v>
      </c>
      <c r="G49">
        <v>47</v>
      </c>
      <c r="H49">
        <v>79</v>
      </c>
      <c r="I49">
        <v>11</v>
      </c>
      <c r="J49">
        <v>0</v>
      </c>
      <c r="K49">
        <v>0.41567438738343698</v>
      </c>
      <c r="L49">
        <v>0.41567438738343698</v>
      </c>
      <c r="M49">
        <v>0.41567438738343698</v>
      </c>
      <c r="N49">
        <v>1</v>
      </c>
    </row>
    <row r="50" spans="1:14">
      <c r="A50">
        <v>49</v>
      </c>
      <c r="B50">
        <v>1</v>
      </c>
      <c r="C50">
        <v>7</v>
      </c>
      <c r="D50">
        <v>4</v>
      </c>
      <c r="E50">
        <v>10</v>
      </c>
      <c r="F50">
        <v>26</v>
      </c>
      <c r="G50">
        <v>54</v>
      </c>
      <c r="H50">
        <v>80</v>
      </c>
      <c r="I50">
        <v>11</v>
      </c>
      <c r="J50">
        <v>1</v>
      </c>
      <c r="K50">
        <v>0.41551165298559001</v>
      </c>
      <c r="L50">
        <v>0.41551165298559001</v>
      </c>
      <c r="M50">
        <v>0.41551165298559001</v>
      </c>
      <c r="N50">
        <v>1</v>
      </c>
    </row>
    <row r="51" spans="1:14">
      <c r="A51">
        <v>50</v>
      </c>
      <c r="B51">
        <v>1</v>
      </c>
      <c r="C51">
        <v>14</v>
      </c>
      <c r="D51">
        <v>7</v>
      </c>
      <c r="E51">
        <v>11</v>
      </c>
      <c r="F51">
        <v>32</v>
      </c>
      <c r="G51">
        <v>36</v>
      </c>
      <c r="H51">
        <v>68</v>
      </c>
      <c r="I51">
        <v>21</v>
      </c>
      <c r="J51">
        <v>1</v>
      </c>
      <c r="K51">
        <v>0.414551829872568</v>
      </c>
      <c r="L51">
        <v>0.414551829872568</v>
      </c>
      <c r="M51">
        <v>0.414551829872568</v>
      </c>
      <c r="N51">
        <v>1</v>
      </c>
    </row>
    <row r="52" spans="1:14">
      <c r="A52">
        <v>51</v>
      </c>
      <c r="B52">
        <v>1</v>
      </c>
      <c r="C52">
        <v>6</v>
      </c>
      <c r="D52">
        <v>5</v>
      </c>
      <c r="E52">
        <v>14</v>
      </c>
      <c r="F52">
        <v>29</v>
      </c>
      <c r="G52">
        <v>46</v>
      </c>
      <c r="H52">
        <v>75</v>
      </c>
      <c r="I52">
        <v>11</v>
      </c>
      <c r="J52">
        <v>1</v>
      </c>
      <c r="K52">
        <v>0.41330578448952399</v>
      </c>
      <c r="L52">
        <v>0.41330578448952399</v>
      </c>
      <c r="M52">
        <v>0.41330578448952399</v>
      </c>
      <c r="N52">
        <v>0</v>
      </c>
    </row>
    <row r="53" spans="1:14">
      <c r="A53">
        <v>52</v>
      </c>
      <c r="B53">
        <v>0</v>
      </c>
      <c r="C53">
        <v>8</v>
      </c>
      <c r="D53">
        <v>4</v>
      </c>
      <c r="E53">
        <v>11</v>
      </c>
      <c r="F53">
        <v>30</v>
      </c>
      <c r="G53">
        <v>47</v>
      </c>
      <c r="H53">
        <v>77</v>
      </c>
      <c r="I53">
        <v>12</v>
      </c>
      <c r="J53">
        <v>0</v>
      </c>
      <c r="K53">
        <v>0.41178092520000598</v>
      </c>
      <c r="L53">
        <v>0.41178092520000598</v>
      </c>
      <c r="M53">
        <v>0.41178092520000598</v>
      </c>
      <c r="N53">
        <v>0</v>
      </c>
    </row>
    <row r="54" spans="1:14">
      <c r="A54">
        <v>53</v>
      </c>
      <c r="B54">
        <v>1</v>
      </c>
      <c r="C54">
        <v>3</v>
      </c>
      <c r="D54">
        <v>2</v>
      </c>
      <c r="E54">
        <v>5</v>
      </c>
      <c r="F54">
        <v>25</v>
      </c>
      <c r="G54">
        <v>64</v>
      </c>
      <c r="H54">
        <v>90</v>
      </c>
      <c r="I54">
        <v>5</v>
      </c>
      <c r="J54">
        <v>1</v>
      </c>
      <c r="K54">
        <v>0.411769425835883</v>
      </c>
      <c r="L54">
        <v>0.411769425835883</v>
      </c>
      <c r="M54">
        <v>0.411769425835883</v>
      </c>
      <c r="N54">
        <v>0</v>
      </c>
    </row>
    <row r="55" spans="1:14">
      <c r="A55">
        <v>54</v>
      </c>
      <c r="B55">
        <v>1</v>
      </c>
      <c r="C55">
        <v>7</v>
      </c>
      <c r="D55">
        <v>3</v>
      </c>
      <c r="E55">
        <v>6</v>
      </c>
      <c r="F55">
        <v>29</v>
      </c>
      <c r="G55">
        <v>54</v>
      </c>
      <c r="H55">
        <v>83</v>
      </c>
      <c r="I55">
        <v>10</v>
      </c>
      <c r="J55">
        <v>1</v>
      </c>
      <c r="K55">
        <v>0.411639307124047</v>
      </c>
      <c r="L55">
        <v>0.411639307124047</v>
      </c>
      <c r="M55">
        <v>0.411639307124047</v>
      </c>
      <c r="N55">
        <v>0</v>
      </c>
    </row>
    <row r="56" spans="1:14">
      <c r="A56">
        <v>55</v>
      </c>
      <c r="B56">
        <v>0</v>
      </c>
      <c r="C56">
        <v>10</v>
      </c>
      <c r="D56">
        <v>6</v>
      </c>
      <c r="E56">
        <v>12</v>
      </c>
      <c r="F56">
        <v>32</v>
      </c>
      <c r="G56">
        <v>39</v>
      </c>
      <c r="H56">
        <v>71</v>
      </c>
      <c r="I56">
        <v>17</v>
      </c>
      <c r="J56">
        <v>0</v>
      </c>
      <c r="K56">
        <v>0.41129880332924001</v>
      </c>
      <c r="L56">
        <v>0.41129880332924001</v>
      </c>
      <c r="M56">
        <v>0.41129880332924001</v>
      </c>
      <c r="N56">
        <v>0</v>
      </c>
    </row>
    <row r="57" spans="1:14">
      <c r="A57">
        <v>56</v>
      </c>
      <c r="B57">
        <v>1</v>
      </c>
      <c r="C57">
        <v>10</v>
      </c>
      <c r="D57">
        <v>7</v>
      </c>
      <c r="E57">
        <v>11</v>
      </c>
      <c r="F57">
        <v>27</v>
      </c>
      <c r="G57">
        <v>44</v>
      </c>
      <c r="H57">
        <v>71</v>
      </c>
      <c r="I57">
        <v>17</v>
      </c>
      <c r="J57">
        <v>1</v>
      </c>
      <c r="K57">
        <v>0.40949398773610801</v>
      </c>
      <c r="L57">
        <v>0.40949398773610801</v>
      </c>
      <c r="M57">
        <v>0.40949398773610801</v>
      </c>
      <c r="N57">
        <v>0</v>
      </c>
    </row>
    <row r="58" spans="1:14">
      <c r="A58">
        <v>57</v>
      </c>
      <c r="B58">
        <v>1</v>
      </c>
      <c r="C58">
        <v>12</v>
      </c>
      <c r="D58">
        <v>9</v>
      </c>
      <c r="E58">
        <v>16</v>
      </c>
      <c r="F58">
        <v>26</v>
      </c>
      <c r="G58">
        <v>37</v>
      </c>
      <c r="H58">
        <v>63</v>
      </c>
      <c r="I58">
        <v>21</v>
      </c>
      <c r="J58">
        <v>1</v>
      </c>
      <c r="K58">
        <v>0.40850493005315702</v>
      </c>
      <c r="L58">
        <v>0.40850493005315702</v>
      </c>
      <c r="M58">
        <v>0.40850493005315702</v>
      </c>
      <c r="N58">
        <v>0</v>
      </c>
    </row>
    <row r="59" spans="1:14">
      <c r="A59">
        <v>58</v>
      </c>
      <c r="B59">
        <v>0</v>
      </c>
      <c r="C59">
        <v>6</v>
      </c>
      <c r="D59">
        <v>5</v>
      </c>
      <c r="E59">
        <v>11</v>
      </c>
      <c r="F59">
        <v>21</v>
      </c>
      <c r="G59">
        <v>57</v>
      </c>
      <c r="H59">
        <v>78</v>
      </c>
      <c r="I59">
        <v>11</v>
      </c>
      <c r="J59">
        <v>0</v>
      </c>
      <c r="K59">
        <v>0.406114814702079</v>
      </c>
      <c r="L59">
        <v>0.406114814702079</v>
      </c>
      <c r="M59">
        <v>0.406114814702079</v>
      </c>
      <c r="N59">
        <v>0</v>
      </c>
    </row>
    <row r="60" spans="1:14">
      <c r="A60">
        <v>59</v>
      </c>
      <c r="B60">
        <v>0</v>
      </c>
      <c r="C60">
        <v>3</v>
      </c>
      <c r="D60">
        <v>1</v>
      </c>
      <c r="E60">
        <v>4</v>
      </c>
      <c r="F60">
        <v>19</v>
      </c>
      <c r="G60">
        <v>73</v>
      </c>
      <c r="H60">
        <v>92</v>
      </c>
      <c r="I60">
        <v>4</v>
      </c>
      <c r="J60">
        <v>0</v>
      </c>
      <c r="K60">
        <v>0.40562410171178598</v>
      </c>
      <c r="L60">
        <v>0.40562410171178598</v>
      </c>
      <c r="M60">
        <v>0.40562410171178598</v>
      </c>
      <c r="N60">
        <v>0</v>
      </c>
    </row>
    <row r="61" spans="1:14">
      <c r="A61">
        <v>60</v>
      </c>
      <c r="B61">
        <v>0</v>
      </c>
      <c r="C61">
        <v>24</v>
      </c>
      <c r="D61">
        <v>5</v>
      </c>
      <c r="E61">
        <v>0</v>
      </c>
      <c r="F61">
        <v>29</v>
      </c>
      <c r="G61">
        <v>43</v>
      </c>
      <c r="H61">
        <v>71</v>
      </c>
      <c r="I61">
        <v>29</v>
      </c>
      <c r="J61">
        <v>0</v>
      </c>
      <c r="K61">
        <v>0.40543855446927002</v>
      </c>
      <c r="L61">
        <v>0.40543855446927002</v>
      </c>
      <c r="M61">
        <v>0.40543855446927002</v>
      </c>
      <c r="N61">
        <v>0</v>
      </c>
    </row>
    <row r="62" spans="1:14">
      <c r="A62">
        <v>61</v>
      </c>
      <c r="B62">
        <v>1</v>
      </c>
      <c r="C62">
        <v>7</v>
      </c>
      <c r="D62">
        <v>4</v>
      </c>
      <c r="E62">
        <v>9</v>
      </c>
      <c r="F62">
        <v>26</v>
      </c>
      <c r="G62">
        <v>53</v>
      </c>
      <c r="H62">
        <v>79</v>
      </c>
      <c r="I62">
        <v>11</v>
      </c>
      <c r="J62">
        <v>1</v>
      </c>
      <c r="K62">
        <v>0.405402476699111</v>
      </c>
      <c r="L62">
        <v>0.405402476699111</v>
      </c>
      <c r="M62">
        <v>0.405402476699111</v>
      </c>
      <c r="N62">
        <v>0</v>
      </c>
    </row>
    <row r="63" spans="1:14">
      <c r="A63">
        <v>62</v>
      </c>
      <c r="B63">
        <v>1</v>
      </c>
      <c r="C63">
        <v>6</v>
      </c>
      <c r="D63">
        <v>3</v>
      </c>
      <c r="E63">
        <v>13</v>
      </c>
      <c r="F63">
        <v>28</v>
      </c>
      <c r="G63">
        <v>50</v>
      </c>
      <c r="H63">
        <v>78</v>
      </c>
      <c r="I63">
        <v>9</v>
      </c>
      <c r="J63">
        <v>1</v>
      </c>
      <c r="K63">
        <v>0.40487121268015602</v>
      </c>
      <c r="L63">
        <v>0.40487121268015602</v>
      </c>
      <c r="M63">
        <v>0.40487121268015602</v>
      </c>
      <c r="N63">
        <v>0</v>
      </c>
    </row>
    <row r="64" spans="1:14">
      <c r="A64">
        <v>63</v>
      </c>
      <c r="B64">
        <v>0</v>
      </c>
      <c r="C64">
        <v>20</v>
      </c>
      <c r="D64">
        <v>0</v>
      </c>
      <c r="E64">
        <v>0</v>
      </c>
      <c r="F64">
        <v>40</v>
      </c>
      <c r="G64">
        <v>40</v>
      </c>
      <c r="H64">
        <v>80</v>
      </c>
      <c r="I64">
        <v>20</v>
      </c>
      <c r="J64">
        <v>0</v>
      </c>
      <c r="K64">
        <v>0.40444060748907101</v>
      </c>
      <c r="L64">
        <v>0.40444060748907101</v>
      </c>
      <c r="M64">
        <v>0.40444060748907101</v>
      </c>
      <c r="N64">
        <v>0</v>
      </c>
    </row>
    <row r="65" spans="1:14">
      <c r="A65">
        <v>64</v>
      </c>
      <c r="B65">
        <v>1</v>
      </c>
      <c r="C65">
        <v>12</v>
      </c>
      <c r="D65">
        <v>4</v>
      </c>
      <c r="E65">
        <v>8</v>
      </c>
      <c r="F65">
        <v>27</v>
      </c>
      <c r="G65">
        <v>49</v>
      </c>
      <c r="H65">
        <v>76</v>
      </c>
      <c r="I65">
        <v>15</v>
      </c>
      <c r="J65">
        <v>1</v>
      </c>
      <c r="K65">
        <v>0.403640187764781</v>
      </c>
      <c r="L65">
        <v>0.403640187764781</v>
      </c>
      <c r="M65">
        <v>0.403640187764781</v>
      </c>
      <c r="N65">
        <v>0</v>
      </c>
    </row>
    <row r="66" spans="1:14">
      <c r="A66">
        <v>65</v>
      </c>
      <c r="B66">
        <v>0</v>
      </c>
      <c r="C66">
        <v>3</v>
      </c>
      <c r="D66">
        <v>0</v>
      </c>
      <c r="E66">
        <v>8</v>
      </c>
      <c r="F66">
        <v>25</v>
      </c>
      <c r="G66">
        <v>64</v>
      </c>
      <c r="H66">
        <v>89</v>
      </c>
      <c r="I66">
        <v>3</v>
      </c>
      <c r="J66">
        <v>0</v>
      </c>
      <c r="K66">
        <v>0.40329922504251903</v>
      </c>
      <c r="L66">
        <v>0.40329922504251903</v>
      </c>
      <c r="M66">
        <v>0.40329922504251903</v>
      </c>
      <c r="N66">
        <v>0</v>
      </c>
    </row>
    <row r="67" spans="1:14">
      <c r="A67">
        <v>66</v>
      </c>
      <c r="B67">
        <v>1</v>
      </c>
      <c r="C67">
        <v>10</v>
      </c>
      <c r="D67">
        <v>10</v>
      </c>
      <c r="E67">
        <v>10</v>
      </c>
      <c r="F67">
        <v>10</v>
      </c>
      <c r="G67">
        <v>60</v>
      </c>
      <c r="H67">
        <v>70</v>
      </c>
      <c r="I67">
        <v>20</v>
      </c>
      <c r="J67">
        <v>1</v>
      </c>
      <c r="K67">
        <v>0.40303608335737701</v>
      </c>
      <c r="L67">
        <v>0.40303608335737701</v>
      </c>
      <c r="M67">
        <v>0.40303608335737701</v>
      </c>
      <c r="N67">
        <v>0</v>
      </c>
    </row>
    <row r="68" spans="1:14">
      <c r="A68">
        <v>67</v>
      </c>
      <c r="B68">
        <v>0</v>
      </c>
      <c r="C68">
        <v>9</v>
      </c>
      <c r="D68">
        <v>0</v>
      </c>
      <c r="E68">
        <v>13</v>
      </c>
      <c r="F68">
        <v>39</v>
      </c>
      <c r="G68">
        <v>39</v>
      </c>
      <c r="H68">
        <v>78</v>
      </c>
      <c r="I68">
        <v>9</v>
      </c>
      <c r="J68">
        <v>0</v>
      </c>
      <c r="K68">
        <v>0.40278431154418898</v>
      </c>
      <c r="L68">
        <v>0.40278431154418898</v>
      </c>
      <c r="M68">
        <v>0.40278431154418898</v>
      </c>
      <c r="N68">
        <v>0</v>
      </c>
    </row>
    <row r="69" spans="1:14">
      <c r="A69">
        <v>68</v>
      </c>
      <c r="B69">
        <v>0</v>
      </c>
      <c r="C69">
        <v>12</v>
      </c>
      <c r="D69">
        <v>4</v>
      </c>
      <c r="E69">
        <v>6</v>
      </c>
      <c r="F69">
        <v>23</v>
      </c>
      <c r="G69">
        <v>55</v>
      </c>
      <c r="H69">
        <v>78</v>
      </c>
      <c r="I69">
        <v>16</v>
      </c>
      <c r="J69">
        <v>0</v>
      </c>
      <c r="K69">
        <v>0.40101920260595098</v>
      </c>
      <c r="L69">
        <v>0.40101920260595098</v>
      </c>
      <c r="M69">
        <v>0.40101920260595098</v>
      </c>
      <c r="N69">
        <v>0</v>
      </c>
    </row>
    <row r="70" spans="1:14">
      <c r="A70">
        <v>69</v>
      </c>
      <c r="B70">
        <v>1</v>
      </c>
      <c r="C70">
        <v>10</v>
      </c>
      <c r="D70">
        <v>5</v>
      </c>
      <c r="E70">
        <v>10</v>
      </c>
      <c r="F70">
        <v>23</v>
      </c>
      <c r="G70">
        <v>51</v>
      </c>
      <c r="H70">
        <v>74</v>
      </c>
      <c r="I70">
        <v>16</v>
      </c>
      <c r="J70">
        <v>1</v>
      </c>
      <c r="K70">
        <v>0.39627109506012598</v>
      </c>
      <c r="L70">
        <v>0.39627109506012598</v>
      </c>
      <c r="M70">
        <v>0.39627109506012598</v>
      </c>
      <c r="N70">
        <v>0</v>
      </c>
    </row>
    <row r="71" spans="1:14">
      <c r="A71">
        <v>70</v>
      </c>
      <c r="B71">
        <v>1</v>
      </c>
      <c r="C71">
        <v>13</v>
      </c>
      <c r="D71">
        <v>5</v>
      </c>
      <c r="E71">
        <v>2</v>
      </c>
      <c r="F71">
        <v>13</v>
      </c>
      <c r="G71">
        <v>67</v>
      </c>
      <c r="H71">
        <v>80</v>
      </c>
      <c r="I71">
        <v>18</v>
      </c>
      <c r="J71">
        <v>1</v>
      </c>
      <c r="K71">
        <v>0.39467652624859501</v>
      </c>
      <c r="L71">
        <v>0.39467652624859501</v>
      </c>
      <c r="M71">
        <v>0.39467652624859501</v>
      </c>
      <c r="N71">
        <v>0</v>
      </c>
    </row>
    <row r="72" spans="1:14">
      <c r="A72">
        <v>71</v>
      </c>
      <c r="B72">
        <v>1</v>
      </c>
      <c r="C72">
        <v>19</v>
      </c>
      <c r="D72">
        <v>8</v>
      </c>
      <c r="E72">
        <v>13</v>
      </c>
      <c r="F72">
        <v>26</v>
      </c>
      <c r="G72">
        <v>34</v>
      </c>
      <c r="H72">
        <v>60</v>
      </c>
      <c r="I72">
        <v>27</v>
      </c>
      <c r="J72">
        <v>1</v>
      </c>
      <c r="K72">
        <v>0.39414256844074902</v>
      </c>
      <c r="L72">
        <v>0.39414256844074902</v>
      </c>
      <c r="M72">
        <v>0.39414256844074902</v>
      </c>
      <c r="N72">
        <v>0</v>
      </c>
    </row>
    <row r="73" spans="1:14">
      <c r="A73">
        <v>72</v>
      </c>
      <c r="B73">
        <v>1</v>
      </c>
      <c r="C73">
        <v>22</v>
      </c>
      <c r="D73">
        <v>12</v>
      </c>
      <c r="E73">
        <v>14</v>
      </c>
      <c r="F73">
        <v>20</v>
      </c>
      <c r="G73">
        <v>32</v>
      </c>
      <c r="H73">
        <v>52</v>
      </c>
      <c r="I73">
        <v>34</v>
      </c>
      <c r="J73">
        <v>1</v>
      </c>
      <c r="K73">
        <v>0.393212555366727</v>
      </c>
      <c r="L73">
        <v>0.393212555366727</v>
      </c>
      <c r="M73">
        <v>0.393212555366727</v>
      </c>
      <c r="N73">
        <v>0</v>
      </c>
    </row>
    <row r="74" spans="1:14">
      <c r="A74">
        <v>73</v>
      </c>
      <c r="B74">
        <v>1</v>
      </c>
      <c r="C74">
        <v>48</v>
      </c>
      <c r="D74">
        <v>16</v>
      </c>
      <c r="E74">
        <v>0</v>
      </c>
      <c r="F74">
        <v>28</v>
      </c>
      <c r="G74">
        <v>8</v>
      </c>
      <c r="H74">
        <v>36</v>
      </c>
      <c r="I74">
        <v>64</v>
      </c>
      <c r="J74">
        <v>1</v>
      </c>
      <c r="K74">
        <v>0.39167088468097799</v>
      </c>
      <c r="L74">
        <v>0.39167088468097799</v>
      </c>
      <c r="M74">
        <v>0.39167088468097799</v>
      </c>
      <c r="N74">
        <v>0</v>
      </c>
    </row>
    <row r="75" spans="1:14">
      <c r="A75">
        <v>74</v>
      </c>
      <c r="B75">
        <v>0</v>
      </c>
      <c r="C75">
        <v>15</v>
      </c>
      <c r="D75">
        <v>0</v>
      </c>
      <c r="E75">
        <v>8</v>
      </c>
      <c r="F75">
        <v>38</v>
      </c>
      <c r="G75">
        <v>38</v>
      </c>
      <c r="H75">
        <v>77</v>
      </c>
      <c r="I75">
        <v>15</v>
      </c>
      <c r="J75">
        <v>0</v>
      </c>
      <c r="K75">
        <v>0.39128538312392602</v>
      </c>
      <c r="L75">
        <v>0.39128538312392602</v>
      </c>
      <c r="M75">
        <v>0.39128538312392602</v>
      </c>
      <c r="N75">
        <v>0</v>
      </c>
    </row>
    <row r="76" spans="1:14">
      <c r="A76">
        <v>75</v>
      </c>
      <c r="B76">
        <v>0</v>
      </c>
      <c r="C76">
        <v>12</v>
      </c>
      <c r="D76">
        <v>2</v>
      </c>
      <c r="E76">
        <v>11</v>
      </c>
      <c r="F76">
        <v>28</v>
      </c>
      <c r="G76">
        <v>47</v>
      </c>
      <c r="H76">
        <v>75</v>
      </c>
      <c r="I76">
        <v>14</v>
      </c>
      <c r="J76">
        <v>0</v>
      </c>
      <c r="K76">
        <v>0.39089158864484802</v>
      </c>
      <c r="L76">
        <v>0.39089158864484802</v>
      </c>
      <c r="M76">
        <v>0.39089158864484802</v>
      </c>
      <c r="N76">
        <v>0</v>
      </c>
    </row>
    <row r="77" spans="1:14">
      <c r="A77">
        <v>76</v>
      </c>
      <c r="B77">
        <v>1</v>
      </c>
      <c r="C77">
        <v>14</v>
      </c>
      <c r="D77">
        <v>4</v>
      </c>
      <c r="E77">
        <v>7</v>
      </c>
      <c r="F77">
        <v>18</v>
      </c>
      <c r="G77">
        <v>57</v>
      </c>
      <c r="H77">
        <v>75</v>
      </c>
      <c r="I77">
        <v>18</v>
      </c>
      <c r="J77">
        <v>1</v>
      </c>
      <c r="K77">
        <v>0.38666928946559398</v>
      </c>
      <c r="L77">
        <v>0.38666928946559398</v>
      </c>
      <c r="M77">
        <v>0.38666928946559398</v>
      </c>
      <c r="N77">
        <v>0</v>
      </c>
    </row>
    <row r="78" spans="1:14">
      <c r="A78">
        <v>77</v>
      </c>
      <c r="B78">
        <v>1</v>
      </c>
      <c r="C78">
        <v>16</v>
      </c>
      <c r="D78">
        <v>1</v>
      </c>
      <c r="E78">
        <v>9</v>
      </c>
      <c r="F78">
        <v>27</v>
      </c>
      <c r="G78">
        <v>48</v>
      </c>
      <c r="H78">
        <v>74</v>
      </c>
      <c r="I78">
        <v>17</v>
      </c>
      <c r="J78">
        <v>1</v>
      </c>
      <c r="K78">
        <v>0.38579096266667501</v>
      </c>
      <c r="L78">
        <v>0.38579096266667501</v>
      </c>
      <c r="M78">
        <v>0.38579096266667501</v>
      </c>
      <c r="N78">
        <v>0</v>
      </c>
    </row>
    <row r="79" spans="1:14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100</v>
      </c>
      <c r="H79">
        <v>100</v>
      </c>
      <c r="I79">
        <v>0</v>
      </c>
      <c r="J79">
        <v>0</v>
      </c>
      <c r="K79">
        <v>0.38521134963960002</v>
      </c>
      <c r="L79">
        <v>0.38521134963960002</v>
      </c>
      <c r="M79">
        <v>0.38521134963960002</v>
      </c>
      <c r="N79">
        <v>0</v>
      </c>
    </row>
    <row r="80" spans="1:14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100</v>
      </c>
      <c r="H80">
        <v>100</v>
      </c>
      <c r="I80">
        <v>0</v>
      </c>
      <c r="J80">
        <v>0</v>
      </c>
      <c r="K80">
        <v>0.38521134963960002</v>
      </c>
      <c r="L80">
        <v>0.38521134963960002</v>
      </c>
      <c r="M80">
        <v>0.38521134963960002</v>
      </c>
      <c r="N80">
        <v>0</v>
      </c>
    </row>
    <row r="81" spans="1:14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100</v>
      </c>
      <c r="H81">
        <v>100</v>
      </c>
      <c r="I81">
        <v>0</v>
      </c>
      <c r="J81">
        <v>0</v>
      </c>
      <c r="K81">
        <v>0.38521134963960002</v>
      </c>
      <c r="L81">
        <v>0.38521134963960002</v>
      </c>
      <c r="M81">
        <v>0.38521134963960002</v>
      </c>
      <c r="N81">
        <v>0</v>
      </c>
    </row>
    <row r="82" spans="1:14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100</v>
      </c>
      <c r="H82">
        <v>100</v>
      </c>
      <c r="I82">
        <v>0</v>
      </c>
      <c r="J82">
        <v>0</v>
      </c>
      <c r="K82">
        <v>0.38521134963960002</v>
      </c>
      <c r="L82">
        <v>0.38521134963960002</v>
      </c>
      <c r="M82">
        <v>0.38521134963960002</v>
      </c>
      <c r="N82">
        <v>0</v>
      </c>
    </row>
    <row r="83" spans="1:14">
      <c r="A83">
        <v>82</v>
      </c>
      <c r="B83">
        <v>0</v>
      </c>
      <c r="C83">
        <v>6</v>
      </c>
      <c r="D83">
        <v>0</v>
      </c>
      <c r="E83">
        <v>6</v>
      </c>
      <c r="F83">
        <v>11</v>
      </c>
      <c r="G83">
        <v>78</v>
      </c>
      <c r="H83">
        <v>89</v>
      </c>
      <c r="I83">
        <v>6</v>
      </c>
      <c r="J83">
        <v>0</v>
      </c>
      <c r="K83">
        <v>0.38395825129208699</v>
      </c>
      <c r="L83">
        <v>0.38395825129208699</v>
      </c>
      <c r="M83">
        <v>0.38395825129208699</v>
      </c>
      <c r="N83">
        <v>0</v>
      </c>
    </row>
    <row r="84" spans="1:14">
      <c r="A84">
        <v>83</v>
      </c>
      <c r="B84">
        <v>1</v>
      </c>
      <c r="C84">
        <v>12</v>
      </c>
      <c r="D84">
        <v>0</v>
      </c>
      <c r="E84">
        <v>12</v>
      </c>
      <c r="F84">
        <v>29</v>
      </c>
      <c r="G84">
        <v>47</v>
      </c>
      <c r="H84">
        <v>76</v>
      </c>
      <c r="I84">
        <v>12</v>
      </c>
      <c r="J84">
        <v>1</v>
      </c>
      <c r="K84">
        <v>0.38202944580538001</v>
      </c>
      <c r="L84">
        <v>0.38202944580538001</v>
      </c>
      <c r="M84">
        <v>0.38202944580538001</v>
      </c>
      <c r="N84">
        <v>0</v>
      </c>
    </row>
    <row r="85" spans="1:14">
      <c r="A85">
        <v>84</v>
      </c>
      <c r="B85">
        <v>0</v>
      </c>
      <c r="C85">
        <v>25</v>
      </c>
      <c r="D85">
        <v>5</v>
      </c>
      <c r="E85">
        <v>5</v>
      </c>
      <c r="F85">
        <v>25</v>
      </c>
      <c r="G85">
        <v>40</v>
      </c>
      <c r="H85">
        <v>65</v>
      </c>
      <c r="I85">
        <v>30</v>
      </c>
      <c r="J85">
        <v>0</v>
      </c>
      <c r="K85">
        <v>0.38142349962095901</v>
      </c>
      <c r="L85">
        <v>0.38142349962095901</v>
      </c>
      <c r="M85">
        <v>0.38142349962095901</v>
      </c>
      <c r="N85">
        <v>0</v>
      </c>
    </row>
    <row r="86" spans="1:14">
      <c r="A86">
        <v>85</v>
      </c>
      <c r="B86">
        <v>0</v>
      </c>
      <c r="C86">
        <v>36</v>
      </c>
      <c r="D86">
        <v>27</v>
      </c>
      <c r="E86">
        <v>18</v>
      </c>
      <c r="F86">
        <v>0</v>
      </c>
      <c r="G86">
        <v>18</v>
      </c>
      <c r="H86">
        <v>18</v>
      </c>
      <c r="I86">
        <v>64</v>
      </c>
      <c r="J86">
        <v>0</v>
      </c>
      <c r="K86">
        <v>0.38124011980226602</v>
      </c>
      <c r="L86">
        <v>0.38124011980226602</v>
      </c>
      <c r="M86">
        <v>0.38124011980226602</v>
      </c>
      <c r="N86">
        <v>0</v>
      </c>
    </row>
    <row r="87" spans="1:14">
      <c r="A87">
        <v>86</v>
      </c>
      <c r="B87">
        <v>0</v>
      </c>
      <c r="C87">
        <v>8</v>
      </c>
      <c r="D87">
        <v>8</v>
      </c>
      <c r="E87">
        <v>8</v>
      </c>
      <c r="F87">
        <v>0</v>
      </c>
      <c r="G87">
        <v>75</v>
      </c>
      <c r="H87">
        <v>75</v>
      </c>
      <c r="I87">
        <v>17</v>
      </c>
      <c r="J87">
        <v>0</v>
      </c>
      <c r="K87">
        <v>0.38079979348440701</v>
      </c>
      <c r="L87">
        <v>0.38079979348440701</v>
      </c>
      <c r="M87">
        <v>0.38079979348440701</v>
      </c>
      <c r="N87">
        <v>0</v>
      </c>
    </row>
    <row r="88" spans="1:14">
      <c r="A88">
        <v>87</v>
      </c>
      <c r="B88">
        <v>1</v>
      </c>
      <c r="C88">
        <v>34</v>
      </c>
      <c r="D88">
        <v>13</v>
      </c>
      <c r="E88">
        <v>9</v>
      </c>
      <c r="F88">
        <v>24</v>
      </c>
      <c r="G88">
        <v>19</v>
      </c>
      <c r="H88">
        <v>43</v>
      </c>
      <c r="I88">
        <v>48</v>
      </c>
      <c r="J88">
        <v>1</v>
      </c>
      <c r="K88">
        <v>0.38071989674769702</v>
      </c>
      <c r="L88">
        <v>0.38071989674769702</v>
      </c>
      <c r="M88">
        <v>0.38071989674769702</v>
      </c>
      <c r="N88">
        <v>0</v>
      </c>
    </row>
    <row r="89" spans="1:14">
      <c r="A89">
        <v>88</v>
      </c>
      <c r="B89">
        <v>1</v>
      </c>
      <c r="C89">
        <v>8</v>
      </c>
      <c r="D89">
        <v>4</v>
      </c>
      <c r="E89">
        <v>21</v>
      </c>
      <c r="F89">
        <v>21</v>
      </c>
      <c r="G89">
        <v>46</v>
      </c>
      <c r="H89">
        <v>67</v>
      </c>
      <c r="I89">
        <v>13</v>
      </c>
      <c r="J89">
        <v>1</v>
      </c>
      <c r="K89">
        <v>0.37843884397397698</v>
      </c>
      <c r="L89">
        <v>0.37843884397397698</v>
      </c>
      <c r="M89">
        <v>0.37843884397397698</v>
      </c>
      <c r="N89">
        <v>0</v>
      </c>
    </row>
    <row r="90" spans="1:14">
      <c r="A90">
        <v>89</v>
      </c>
      <c r="B90">
        <v>0</v>
      </c>
      <c r="C90">
        <v>0</v>
      </c>
      <c r="D90">
        <v>0</v>
      </c>
      <c r="E90">
        <v>8</v>
      </c>
      <c r="F90">
        <v>8</v>
      </c>
      <c r="G90">
        <v>83</v>
      </c>
      <c r="H90">
        <v>92</v>
      </c>
      <c r="I90">
        <v>0</v>
      </c>
      <c r="J90">
        <v>0</v>
      </c>
      <c r="K90">
        <v>0.37700500717392899</v>
      </c>
      <c r="L90">
        <v>0.37700500717392899</v>
      </c>
      <c r="M90">
        <v>0.37700500717392899</v>
      </c>
      <c r="N90">
        <v>0</v>
      </c>
    </row>
    <row r="91" spans="1:14">
      <c r="A91">
        <v>90</v>
      </c>
      <c r="B91">
        <v>1</v>
      </c>
      <c r="C91">
        <v>17</v>
      </c>
      <c r="D91">
        <v>6</v>
      </c>
      <c r="E91">
        <v>11</v>
      </c>
      <c r="F91">
        <v>15</v>
      </c>
      <c r="G91">
        <v>51</v>
      </c>
      <c r="H91">
        <v>66</v>
      </c>
      <c r="I91">
        <v>23</v>
      </c>
      <c r="J91">
        <v>1</v>
      </c>
      <c r="K91">
        <v>0.37634473434789401</v>
      </c>
      <c r="L91">
        <v>0.37634473434789401</v>
      </c>
      <c r="M91">
        <v>0.37634473434789401</v>
      </c>
      <c r="N91">
        <v>0</v>
      </c>
    </row>
    <row r="92" spans="1:14">
      <c r="A92">
        <v>91</v>
      </c>
      <c r="B92">
        <v>0</v>
      </c>
      <c r="C92">
        <v>20</v>
      </c>
      <c r="D92">
        <v>4</v>
      </c>
      <c r="E92">
        <v>8</v>
      </c>
      <c r="F92">
        <v>20</v>
      </c>
      <c r="G92">
        <v>48</v>
      </c>
      <c r="H92">
        <v>68</v>
      </c>
      <c r="I92">
        <v>24</v>
      </c>
      <c r="J92">
        <v>0</v>
      </c>
      <c r="K92">
        <v>0.37471475287755002</v>
      </c>
      <c r="L92">
        <v>0.37471475287755002</v>
      </c>
      <c r="M92">
        <v>0.37471475287755002</v>
      </c>
      <c r="N92">
        <v>0</v>
      </c>
    </row>
    <row r="93" spans="1:14">
      <c r="A93">
        <v>92</v>
      </c>
      <c r="B93">
        <v>0</v>
      </c>
      <c r="C93">
        <v>13</v>
      </c>
      <c r="D93">
        <v>0</v>
      </c>
      <c r="E93">
        <v>13</v>
      </c>
      <c r="F93">
        <v>26</v>
      </c>
      <c r="G93">
        <v>48</v>
      </c>
      <c r="H93">
        <v>74</v>
      </c>
      <c r="I93">
        <v>13</v>
      </c>
      <c r="J93">
        <v>0</v>
      </c>
      <c r="K93">
        <v>0.37324668804684302</v>
      </c>
      <c r="L93">
        <v>0.37324668804684302</v>
      </c>
      <c r="M93">
        <v>0.37324668804684302</v>
      </c>
      <c r="N93">
        <v>0</v>
      </c>
    </row>
    <row r="94" spans="1:14">
      <c r="A94">
        <v>93</v>
      </c>
      <c r="B94">
        <v>1</v>
      </c>
      <c r="C94">
        <v>22</v>
      </c>
      <c r="D94">
        <v>6</v>
      </c>
      <c r="E94">
        <v>11</v>
      </c>
      <c r="F94">
        <v>22</v>
      </c>
      <c r="G94">
        <v>38</v>
      </c>
      <c r="H94">
        <v>60</v>
      </c>
      <c r="I94">
        <v>29</v>
      </c>
      <c r="J94">
        <v>1</v>
      </c>
      <c r="K94">
        <v>0.370539691733687</v>
      </c>
      <c r="L94">
        <v>0.370539691733687</v>
      </c>
      <c r="M94">
        <v>0.370539691733687</v>
      </c>
      <c r="N94">
        <v>0</v>
      </c>
    </row>
    <row r="95" spans="1:14">
      <c r="A95">
        <v>94</v>
      </c>
      <c r="B95">
        <v>0</v>
      </c>
      <c r="C95">
        <v>48</v>
      </c>
      <c r="D95">
        <v>10</v>
      </c>
      <c r="E95">
        <v>5</v>
      </c>
      <c r="F95">
        <v>29</v>
      </c>
      <c r="G95">
        <v>10</v>
      </c>
      <c r="H95">
        <v>38</v>
      </c>
      <c r="I95">
        <v>57</v>
      </c>
      <c r="J95">
        <v>0</v>
      </c>
      <c r="K95">
        <v>0.37005852468977901</v>
      </c>
      <c r="L95">
        <v>0.37005852468977901</v>
      </c>
      <c r="M95">
        <v>0.37005852468977901</v>
      </c>
      <c r="N95">
        <v>0</v>
      </c>
    </row>
    <row r="96" spans="1:14">
      <c r="A96">
        <v>95</v>
      </c>
      <c r="B96">
        <v>0</v>
      </c>
      <c r="C96">
        <v>25</v>
      </c>
      <c r="D96">
        <v>0</v>
      </c>
      <c r="E96">
        <v>0</v>
      </c>
      <c r="F96">
        <v>25</v>
      </c>
      <c r="G96">
        <v>50</v>
      </c>
      <c r="H96">
        <v>75</v>
      </c>
      <c r="I96">
        <v>25</v>
      </c>
      <c r="J96">
        <v>0</v>
      </c>
      <c r="K96">
        <v>0.36954331361041698</v>
      </c>
      <c r="L96">
        <v>0.36954331361041698</v>
      </c>
      <c r="M96">
        <v>0.36954331361041698</v>
      </c>
      <c r="N96">
        <v>0</v>
      </c>
    </row>
    <row r="97" spans="1:14">
      <c r="A97">
        <v>96</v>
      </c>
      <c r="B97">
        <v>1</v>
      </c>
      <c r="C97">
        <v>30</v>
      </c>
      <c r="D97">
        <v>0</v>
      </c>
      <c r="E97">
        <v>10</v>
      </c>
      <c r="F97">
        <v>40</v>
      </c>
      <c r="G97">
        <v>20</v>
      </c>
      <c r="H97">
        <v>60</v>
      </c>
      <c r="I97">
        <v>30</v>
      </c>
      <c r="J97">
        <v>1</v>
      </c>
      <c r="K97">
        <v>0.36356221888745899</v>
      </c>
      <c r="L97">
        <v>0.36356221888745899</v>
      </c>
      <c r="M97">
        <v>0.36356221888745899</v>
      </c>
      <c r="N97">
        <v>0</v>
      </c>
    </row>
    <row r="98" spans="1:14">
      <c r="A98">
        <v>97</v>
      </c>
      <c r="B98">
        <v>1</v>
      </c>
      <c r="C98">
        <v>31</v>
      </c>
      <c r="D98">
        <v>6</v>
      </c>
      <c r="E98">
        <v>7</v>
      </c>
      <c r="F98">
        <v>21</v>
      </c>
      <c r="G98">
        <v>35</v>
      </c>
      <c r="H98">
        <v>57</v>
      </c>
      <c r="I98">
        <v>36</v>
      </c>
      <c r="J98">
        <v>1</v>
      </c>
      <c r="K98">
        <v>0.36256734109538702</v>
      </c>
      <c r="L98">
        <v>0.36256734109538702</v>
      </c>
      <c r="M98">
        <v>0.36256734109538702</v>
      </c>
      <c r="N98">
        <v>0</v>
      </c>
    </row>
    <row r="99" spans="1:14">
      <c r="A99">
        <v>98</v>
      </c>
      <c r="B99">
        <v>0</v>
      </c>
      <c r="C99">
        <v>27</v>
      </c>
      <c r="D99">
        <v>0</v>
      </c>
      <c r="E99">
        <v>0</v>
      </c>
      <c r="F99">
        <v>27</v>
      </c>
      <c r="G99">
        <v>45</v>
      </c>
      <c r="H99">
        <v>73</v>
      </c>
      <c r="I99">
        <v>27</v>
      </c>
      <c r="J99">
        <v>0</v>
      </c>
      <c r="K99">
        <v>0.36253740226606801</v>
      </c>
      <c r="L99">
        <v>0.36253740226606801</v>
      </c>
      <c r="M99">
        <v>0.36253740226606801</v>
      </c>
      <c r="N99">
        <v>0</v>
      </c>
    </row>
    <row r="100" spans="1:14">
      <c r="A100">
        <v>99</v>
      </c>
      <c r="B100">
        <v>0</v>
      </c>
      <c r="C100">
        <v>21</v>
      </c>
      <c r="D100">
        <v>7</v>
      </c>
      <c r="E100">
        <v>14</v>
      </c>
      <c r="F100">
        <v>14</v>
      </c>
      <c r="G100">
        <v>43</v>
      </c>
      <c r="H100">
        <v>57</v>
      </c>
      <c r="I100">
        <v>29</v>
      </c>
      <c r="J100">
        <v>0</v>
      </c>
      <c r="K100">
        <v>0.35897521065275201</v>
      </c>
      <c r="L100">
        <v>0.35897521065275201</v>
      </c>
      <c r="M100">
        <v>0.35897521065275201</v>
      </c>
      <c r="N100">
        <v>0</v>
      </c>
    </row>
    <row r="101" spans="1:14">
      <c r="A101">
        <v>100</v>
      </c>
      <c r="B101">
        <v>0</v>
      </c>
      <c r="C101">
        <v>35</v>
      </c>
      <c r="D101">
        <v>9</v>
      </c>
      <c r="E101">
        <v>9</v>
      </c>
      <c r="F101">
        <v>13</v>
      </c>
      <c r="G101">
        <v>35</v>
      </c>
      <c r="H101">
        <v>48</v>
      </c>
      <c r="I101">
        <v>43</v>
      </c>
      <c r="J101">
        <v>0</v>
      </c>
      <c r="K101">
        <v>0.35617056900486399</v>
      </c>
      <c r="L101">
        <v>0.35617056900486399</v>
      </c>
      <c r="M101">
        <v>0.35617056900486399</v>
      </c>
      <c r="N101">
        <v>0</v>
      </c>
    </row>
    <row r="102" spans="1:14">
      <c r="A102">
        <v>101</v>
      </c>
      <c r="B102">
        <v>0</v>
      </c>
      <c r="C102">
        <v>33</v>
      </c>
      <c r="D102">
        <v>8</v>
      </c>
      <c r="E102">
        <v>8</v>
      </c>
      <c r="F102">
        <v>17</v>
      </c>
      <c r="G102">
        <v>33</v>
      </c>
      <c r="H102">
        <v>50</v>
      </c>
      <c r="I102">
        <v>42</v>
      </c>
      <c r="J102">
        <v>0</v>
      </c>
      <c r="K102">
        <v>0.35288497847278</v>
      </c>
      <c r="L102">
        <v>0.35288497847278</v>
      </c>
      <c r="M102">
        <v>0.35288497847278</v>
      </c>
      <c r="N102">
        <v>0</v>
      </c>
    </row>
    <row r="103" spans="1:14">
      <c r="A103">
        <v>102</v>
      </c>
      <c r="B103">
        <v>1</v>
      </c>
      <c r="C103">
        <v>28</v>
      </c>
      <c r="D103">
        <v>4</v>
      </c>
      <c r="E103">
        <v>20</v>
      </c>
      <c r="F103">
        <v>28</v>
      </c>
      <c r="G103">
        <v>20</v>
      </c>
      <c r="H103">
        <v>48</v>
      </c>
      <c r="I103">
        <v>32</v>
      </c>
      <c r="J103">
        <v>1</v>
      </c>
      <c r="K103">
        <v>0.34782916697916799</v>
      </c>
      <c r="L103">
        <v>0.34782916697916799</v>
      </c>
      <c r="M103">
        <v>0.34782916697916799</v>
      </c>
      <c r="N103">
        <v>0</v>
      </c>
    </row>
    <row r="104" spans="1:14">
      <c r="A104">
        <v>103</v>
      </c>
      <c r="B104">
        <v>0</v>
      </c>
      <c r="C104">
        <v>50</v>
      </c>
      <c r="D104">
        <v>0</v>
      </c>
      <c r="E104">
        <v>0</v>
      </c>
      <c r="F104">
        <v>38</v>
      </c>
      <c r="G104">
        <v>13</v>
      </c>
      <c r="H104">
        <v>50</v>
      </c>
      <c r="I104">
        <v>50</v>
      </c>
      <c r="J104">
        <v>0</v>
      </c>
      <c r="K104">
        <v>0.34156772381414002</v>
      </c>
      <c r="L104">
        <v>0.34156772381414002</v>
      </c>
      <c r="M104">
        <v>0.34156772381414002</v>
      </c>
      <c r="N104">
        <v>0</v>
      </c>
    </row>
    <row r="105" spans="1:14">
      <c r="A105">
        <v>104</v>
      </c>
      <c r="B105">
        <v>1</v>
      </c>
      <c r="C105">
        <v>26</v>
      </c>
      <c r="D105">
        <v>8</v>
      </c>
      <c r="E105">
        <v>25</v>
      </c>
      <c r="F105">
        <v>13</v>
      </c>
      <c r="G105">
        <v>28</v>
      </c>
      <c r="H105">
        <v>42</v>
      </c>
      <c r="I105">
        <v>34</v>
      </c>
      <c r="J105">
        <v>1</v>
      </c>
      <c r="K105">
        <v>0.33678401710393002</v>
      </c>
      <c r="L105">
        <v>0.33678401710393002</v>
      </c>
      <c r="M105">
        <v>0.33678401710393002</v>
      </c>
      <c r="N105">
        <v>0</v>
      </c>
    </row>
    <row r="106" spans="1:14">
      <c r="A106">
        <v>105</v>
      </c>
      <c r="B106">
        <v>0</v>
      </c>
      <c r="C106">
        <v>25</v>
      </c>
      <c r="D106">
        <v>0</v>
      </c>
      <c r="E106">
        <v>0</v>
      </c>
      <c r="F106">
        <v>0</v>
      </c>
      <c r="G106">
        <v>75</v>
      </c>
      <c r="H106">
        <v>75</v>
      </c>
      <c r="I106">
        <v>25</v>
      </c>
      <c r="J106">
        <v>0</v>
      </c>
      <c r="K106">
        <v>0.331484324515466</v>
      </c>
      <c r="L106">
        <v>0.331484324515466</v>
      </c>
      <c r="M106">
        <v>0.331484324515466</v>
      </c>
      <c r="N106">
        <v>0</v>
      </c>
    </row>
    <row r="107" spans="1:14">
      <c r="A107">
        <v>106</v>
      </c>
      <c r="B107">
        <v>0</v>
      </c>
      <c r="C107">
        <v>0</v>
      </c>
      <c r="D107">
        <v>0</v>
      </c>
      <c r="E107">
        <v>67</v>
      </c>
      <c r="F107">
        <v>33</v>
      </c>
      <c r="G107">
        <v>0</v>
      </c>
      <c r="H107">
        <v>33</v>
      </c>
      <c r="I107">
        <v>0</v>
      </c>
      <c r="J107">
        <v>0</v>
      </c>
      <c r="K107">
        <v>0.31469855399842001</v>
      </c>
      <c r="L107">
        <v>0.31469855399842001</v>
      </c>
      <c r="M107">
        <v>0.31469855399842001</v>
      </c>
      <c r="N107">
        <v>0</v>
      </c>
    </row>
    <row r="108" spans="1:14">
      <c r="A108">
        <v>107</v>
      </c>
      <c r="B108">
        <v>0</v>
      </c>
      <c r="C108">
        <v>29</v>
      </c>
      <c r="D108">
        <v>0</v>
      </c>
      <c r="E108">
        <v>14</v>
      </c>
      <c r="F108">
        <v>0</v>
      </c>
      <c r="G108">
        <v>57</v>
      </c>
      <c r="H108">
        <v>57</v>
      </c>
      <c r="I108">
        <v>29</v>
      </c>
      <c r="J108">
        <v>0</v>
      </c>
      <c r="K108">
        <v>0.29943324712578001</v>
      </c>
      <c r="L108">
        <v>0.29943324712578001</v>
      </c>
      <c r="M108">
        <v>0.29943324712578001</v>
      </c>
      <c r="N108">
        <v>0</v>
      </c>
    </row>
    <row r="109" spans="1:14">
      <c r="A109">
        <v>108</v>
      </c>
      <c r="B109">
        <v>0</v>
      </c>
      <c r="C109">
        <v>0</v>
      </c>
      <c r="D109">
        <v>0</v>
      </c>
      <c r="E109">
        <v>50</v>
      </c>
      <c r="F109">
        <v>0</v>
      </c>
      <c r="G109">
        <v>50</v>
      </c>
      <c r="H109">
        <v>50</v>
      </c>
      <c r="I109">
        <v>0</v>
      </c>
      <c r="J109">
        <v>0</v>
      </c>
      <c r="K109">
        <v>0.29646248324871599</v>
      </c>
      <c r="L109">
        <v>0.29646248324871599</v>
      </c>
      <c r="M109">
        <v>0.29646248324871599</v>
      </c>
      <c r="N109">
        <v>0</v>
      </c>
    </row>
    <row r="110" spans="1:14">
      <c r="A110">
        <v>109</v>
      </c>
      <c r="B110">
        <v>1</v>
      </c>
      <c r="C110">
        <v>67</v>
      </c>
      <c r="D110">
        <v>0</v>
      </c>
      <c r="E110">
        <v>0</v>
      </c>
      <c r="F110">
        <v>33</v>
      </c>
      <c r="G110">
        <v>0</v>
      </c>
      <c r="H110">
        <v>33</v>
      </c>
      <c r="I110">
        <v>67</v>
      </c>
      <c r="J110">
        <v>1</v>
      </c>
      <c r="K110">
        <v>0.29447508332684103</v>
      </c>
      <c r="L110">
        <v>0.29447508332684103</v>
      </c>
      <c r="M110">
        <v>0.29447508332684103</v>
      </c>
      <c r="N110">
        <v>0</v>
      </c>
    </row>
    <row r="111" spans="1:14">
      <c r="A111">
        <v>110</v>
      </c>
      <c r="B111">
        <v>0</v>
      </c>
      <c r="C111">
        <v>67</v>
      </c>
      <c r="D111">
        <v>0</v>
      </c>
      <c r="E111">
        <v>0</v>
      </c>
      <c r="F111">
        <v>33</v>
      </c>
      <c r="G111">
        <v>0</v>
      </c>
      <c r="H111">
        <v>33</v>
      </c>
      <c r="I111">
        <v>67</v>
      </c>
      <c r="J111">
        <v>0</v>
      </c>
      <c r="K111">
        <v>0.29447508332684103</v>
      </c>
      <c r="L111">
        <v>0.29447508332684103</v>
      </c>
      <c r="M111">
        <v>0.29447508332684103</v>
      </c>
      <c r="N111">
        <v>0</v>
      </c>
    </row>
    <row r="112" spans="1:14">
      <c r="A112">
        <v>111</v>
      </c>
      <c r="B112">
        <v>0</v>
      </c>
      <c r="C112">
        <v>33</v>
      </c>
      <c r="D112">
        <v>0</v>
      </c>
      <c r="E112">
        <v>33</v>
      </c>
      <c r="F112">
        <v>17</v>
      </c>
      <c r="G112">
        <v>17</v>
      </c>
      <c r="H112">
        <v>33</v>
      </c>
      <c r="I112">
        <v>33</v>
      </c>
      <c r="J112">
        <v>0</v>
      </c>
      <c r="K112">
        <v>0.28405764628566998</v>
      </c>
      <c r="L112">
        <v>0.28405764628566998</v>
      </c>
      <c r="M112">
        <v>0.28405764628566998</v>
      </c>
      <c r="N112">
        <v>0</v>
      </c>
    </row>
    <row r="113" spans="1:14">
      <c r="A113">
        <v>112</v>
      </c>
      <c r="B113">
        <v>1</v>
      </c>
      <c r="C113">
        <v>50</v>
      </c>
      <c r="D113">
        <v>0</v>
      </c>
      <c r="E113">
        <v>0</v>
      </c>
      <c r="F113">
        <v>0</v>
      </c>
      <c r="G113">
        <v>50</v>
      </c>
      <c r="H113">
        <v>50</v>
      </c>
      <c r="I113">
        <v>50</v>
      </c>
      <c r="J113">
        <v>1</v>
      </c>
      <c r="K113">
        <v>0.28181583583265302</v>
      </c>
      <c r="L113">
        <v>0.28181583583265302</v>
      </c>
      <c r="M113">
        <v>0.28181583583265302</v>
      </c>
      <c r="N113">
        <v>0</v>
      </c>
    </row>
    <row r="114" spans="1:14">
      <c r="A114">
        <v>113</v>
      </c>
      <c r="B114">
        <v>0</v>
      </c>
      <c r="C114">
        <v>50</v>
      </c>
      <c r="D114">
        <v>0</v>
      </c>
      <c r="E114">
        <v>0</v>
      </c>
      <c r="F114">
        <v>0</v>
      </c>
      <c r="G114">
        <v>50</v>
      </c>
      <c r="H114">
        <v>50</v>
      </c>
      <c r="I114">
        <v>50</v>
      </c>
      <c r="J114">
        <v>0</v>
      </c>
      <c r="K114">
        <v>0.28181583583265302</v>
      </c>
      <c r="L114">
        <v>0.28181583583265302</v>
      </c>
      <c r="M114">
        <v>0.28181583583265302</v>
      </c>
      <c r="N114">
        <v>0</v>
      </c>
    </row>
    <row r="115" spans="1:14">
      <c r="A115">
        <v>114</v>
      </c>
      <c r="B115">
        <v>0</v>
      </c>
      <c r="C115">
        <v>75</v>
      </c>
      <c r="D115">
        <v>0</v>
      </c>
      <c r="E115">
        <v>0</v>
      </c>
      <c r="F115">
        <v>25</v>
      </c>
      <c r="G115">
        <v>0</v>
      </c>
      <c r="H115">
        <v>25</v>
      </c>
      <c r="I115">
        <v>75</v>
      </c>
      <c r="J115">
        <v>0</v>
      </c>
      <c r="K115">
        <v>0.268516493549945</v>
      </c>
      <c r="L115">
        <v>0.268516493549945</v>
      </c>
      <c r="M115">
        <v>0.268516493549945</v>
      </c>
      <c r="N115">
        <v>0</v>
      </c>
    </row>
    <row r="116" spans="1:14">
      <c r="A116">
        <v>115</v>
      </c>
      <c r="B116">
        <v>0</v>
      </c>
      <c r="C116">
        <v>28</v>
      </c>
      <c r="D116">
        <v>0</v>
      </c>
      <c r="E116">
        <v>44</v>
      </c>
      <c r="F116">
        <v>11</v>
      </c>
      <c r="G116">
        <v>17</v>
      </c>
      <c r="H116">
        <v>28</v>
      </c>
      <c r="I116">
        <v>28</v>
      </c>
      <c r="J116">
        <v>0</v>
      </c>
      <c r="K116">
        <v>0.26794897346063001</v>
      </c>
      <c r="L116">
        <v>0.26794897346063001</v>
      </c>
      <c r="M116">
        <v>0.26794897346063001</v>
      </c>
      <c r="N116">
        <v>0</v>
      </c>
    </row>
    <row r="117" spans="1:14">
      <c r="A117">
        <v>116</v>
      </c>
      <c r="B117">
        <v>0</v>
      </c>
      <c r="C117">
        <v>67</v>
      </c>
      <c r="D117">
        <v>0</v>
      </c>
      <c r="E117">
        <v>0</v>
      </c>
      <c r="F117">
        <v>0</v>
      </c>
      <c r="G117">
        <v>33</v>
      </c>
      <c r="H117">
        <v>33</v>
      </c>
      <c r="I117">
        <v>67</v>
      </c>
      <c r="J117">
        <v>0</v>
      </c>
      <c r="K117">
        <v>0.25075542161282399</v>
      </c>
      <c r="L117">
        <v>0.25075542161282399</v>
      </c>
      <c r="M117">
        <v>0.25075542161282399</v>
      </c>
      <c r="N117">
        <v>0</v>
      </c>
    </row>
    <row r="118" spans="1:14">
      <c r="A118">
        <v>117</v>
      </c>
      <c r="B118">
        <v>0</v>
      </c>
      <c r="C118">
        <v>0</v>
      </c>
      <c r="D118">
        <v>0</v>
      </c>
      <c r="E118">
        <v>100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0.22081648155053199</v>
      </c>
      <c r="L118">
        <v>0.22081648155053199</v>
      </c>
      <c r="M118">
        <v>0.22081648155053199</v>
      </c>
      <c r="N118">
        <v>0</v>
      </c>
    </row>
    <row r="119" spans="1:14">
      <c r="A119">
        <v>118</v>
      </c>
      <c r="B119">
        <v>0</v>
      </c>
      <c r="C119">
        <v>100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100</v>
      </c>
      <c r="J119">
        <v>0</v>
      </c>
      <c r="K119">
        <v>0.19726794116070501</v>
      </c>
      <c r="L119">
        <v>0.19726794116070501</v>
      </c>
      <c r="M119">
        <v>0.19726794116070501</v>
      </c>
      <c r="N119">
        <v>0</v>
      </c>
    </row>
    <row r="120" spans="1:14">
      <c r="A120">
        <v>119</v>
      </c>
      <c r="B120">
        <v>0</v>
      </c>
      <c r="C120">
        <v>100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100</v>
      </c>
      <c r="J120">
        <v>0</v>
      </c>
      <c r="K120">
        <v>0.19726794116070501</v>
      </c>
      <c r="L120">
        <v>0.19726794116070501</v>
      </c>
      <c r="M120">
        <v>0.19726794116070501</v>
      </c>
      <c r="N120">
        <v>0</v>
      </c>
    </row>
    <row r="121" spans="1:14">
      <c r="A121">
        <v>120</v>
      </c>
      <c r="B121">
        <v>0</v>
      </c>
      <c r="C121">
        <v>100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100</v>
      </c>
      <c r="J121">
        <v>0</v>
      </c>
      <c r="K121">
        <v>0.19726794116070501</v>
      </c>
      <c r="L121">
        <v>0.19726794116070501</v>
      </c>
      <c r="M121">
        <v>0.19726794116070501</v>
      </c>
      <c r="N121">
        <v>0</v>
      </c>
    </row>
    <row r="122" spans="1:14">
      <c r="A122">
        <v>121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4.9589663888019497E-2</v>
      </c>
      <c r="L122">
        <v>4.9589663888019497E-2</v>
      </c>
      <c r="M122">
        <v>4.9589663888019497E-2</v>
      </c>
      <c r="N122">
        <v>0</v>
      </c>
    </row>
    <row r="123" spans="1:14">
      <c r="A123">
        <v>122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4.9589663888019497E-2</v>
      </c>
      <c r="L123">
        <v>4.9589663888019497E-2</v>
      </c>
      <c r="M123">
        <v>4.9589663888019497E-2</v>
      </c>
      <c r="N123">
        <v>0</v>
      </c>
    </row>
    <row r="124" spans="1:14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4.9589663888019497E-2</v>
      </c>
      <c r="L124">
        <v>4.9589663888019497E-2</v>
      </c>
      <c r="M124">
        <v>4.9589663888019497E-2</v>
      </c>
      <c r="N124">
        <v>0</v>
      </c>
    </row>
    <row r="125" spans="1:14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4.9589663888019497E-2</v>
      </c>
      <c r="L125">
        <v>4.9589663888019497E-2</v>
      </c>
      <c r="M125">
        <v>4.9589663888019497E-2</v>
      </c>
      <c r="N125">
        <v>0</v>
      </c>
    </row>
    <row r="126" spans="1:14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4.9589663888019497E-2</v>
      </c>
      <c r="L126">
        <v>4.9589663888019497E-2</v>
      </c>
      <c r="M126">
        <v>4.9589663888019497E-2</v>
      </c>
      <c r="N126">
        <v>0</v>
      </c>
    </row>
    <row r="127" spans="1:14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4.9589663888019497E-2</v>
      </c>
      <c r="L127">
        <v>4.9589663888019497E-2</v>
      </c>
      <c r="M127">
        <v>4.9589663888019497E-2</v>
      </c>
      <c r="N127">
        <v>0</v>
      </c>
    </row>
    <row r="128" spans="1:14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4.9589663888019497E-2</v>
      </c>
      <c r="L128">
        <v>4.9589663888019497E-2</v>
      </c>
      <c r="M128">
        <v>4.9589663888019497E-2</v>
      </c>
      <c r="N128">
        <v>0</v>
      </c>
    </row>
    <row r="129" spans="1:14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4.9589663888019497E-2</v>
      </c>
      <c r="L129">
        <v>4.9589663888019497E-2</v>
      </c>
      <c r="M129">
        <v>4.9589663888019497E-2</v>
      </c>
      <c r="N129">
        <v>0</v>
      </c>
    </row>
    <row r="130" spans="1:14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4.9589663888019497E-2</v>
      </c>
      <c r="L130">
        <v>4.9589663888019497E-2</v>
      </c>
      <c r="M130">
        <v>4.9589663888019497E-2</v>
      </c>
      <c r="N130">
        <v>0</v>
      </c>
    </row>
    <row r="131" spans="1:14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4.9589663888019497E-2</v>
      </c>
      <c r="L131">
        <v>4.9589663888019497E-2</v>
      </c>
      <c r="M131">
        <v>4.9589663888019497E-2</v>
      </c>
      <c r="N131">
        <v>0</v>
      </c>
    </row>
    <row r="132" spans="1:14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4.9589663888019497E-2</v>
      </c>
      <c r="L132">
        <v>4.9589663888019497E-2</v>
      </c>
      <c r="M132">
        <v>4.9589663888019497E-2</v>
      </c>
      <c r="N132">
        <v>0</v>
      </c>
    </row>
    <row r="133" spans="1:14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4.9589663888019497E-2</v>
      </c>
      <c r="L133">
        <v>4.9589663888019497E-2</v>
      </c>
      <c r="M133">
        <v>4.9589663888019497E-2</v>
      </c>
      <c r="N133">
        <v>0</v>
      </c>
    </row>
    <row r="134" spans="1:14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4.9589663888019497E-2</v>
      </c>
      <c r="L134">
        <v>4.9589663888019497E-2</v>
      </c>
      <c r="M134">
        <v>4.9589663888019497E-2</v>
      </c>
      <c r="N134">
        <v>0</v>
      </c>
    </row>
    <row r="135" spans="1:14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4.9589663888019497E-2</v>
      </c>
      <c r="L135">
        <v>4.9589663888019497E-2</v>
      </c>
      <c r="M135">
        <v>4.9589663888019497E-2</v>
      </c>
      <c r="N135">
        <v>0</v>
      </c>
    </row>
    <row r="136" spans="1:14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4.9589663888019497E-2</v>
      </c>
      <c r="L136">
        <v>4.9589663888019497E-2</v>
      </c>
      <c r="M136">
        <v>4.9589663888019497E-2</v>
      </c>
      <c r="N136">
        <v>0</v>
      </c>
    </row>
    <row r="137" spans="1:14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4.9589663888019497E-2</v>
      </c>
      <c r="L137">
        <v>4.9589663888019497E-2</v>
      </c>
      <c r="M137">
        <v>4.9589663888019497E-2</v>
      </c>
      <c r="N137">
        <v>0</v>
      </c>
    </row>
    <row r="138" spans="1:14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4.9589663888019497E-2</v>
      </c>
      <c r="L138">
        <v>4.9589663888019497E-2</v>
      </c>
      <c r="M138">
        <v>4.9589663888019497E-2</v>
      </c>
      <c r="N138">
        <v>0</v>
      </c>
    </row>
    <row r="139" spans="1:14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4.9589663888019497E-2</v>
      </c>
      <c r="L139">
        <v>4.9589663888019497E-2</v>
      </c>
      <c r="M139">
        <v>4.9589663888019497E-2</v>
      </c>
      <c r="N139">
        <v>0</v>
      </c>
    </row>
    <row r="140" spans="1:14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4.9589663888019497E-2</v>
      </c>
      <c r="L140">
        <v>4.9589663888019497E-2</v>
      </c>
      <c r="M140">
        <v>4.9589663888019497E-2</v>
      </c>
      <c r="N140">
        <v>0</v>
      </c>
    </row>
    <row r="141" spans="1:14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4.9589663888019497E-2</v>
      </c>
      <c r="L141">
        <v>4.9589663888019497E-2</v>
      </c>
      <c r="M141">
        <v>4.9589663888019497E-2</v>
      </c>
      <c r="N141">
        <v>0</v>
      </c>
    </row>
    <row r="142" spans="1:14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4.9589663888019497E-2</v>
      </c>
      <c r="L142">
        <v>4.9589663888019497E-2</v>
      </c>
      <c r="M142">
        <v>4.9589663888019497E-2</v>
      </c>
      <c r="N142">
        <v>0</v>
      </c>
    </row>
    <row r="143" spans="1:14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4.9589663888019497E-2</v>
      </c>
      <c r="L143">
        <v>4.9589663888019497E-2</v>
      </c>
      <c r="M143">
        <v>4.9589663888019497E-2</v>
      </c>
      <c r="N143">
        <v>0</v>
      </c>
    </row>
    <row r="144" spans="1:14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4.9589663888019497E-2</v>
      </c>
      <c r="L144">
        <v>4.9589663888019497E-2</v>
      </c>
      <c r="M144">
        <v>4.9589663888019497E-2</v>
      </c>
      <c r="N144">
        <v>0</v>
      </c>
    </row>
    <row r="145" spans="1:14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4.9589663888019497E-2</v>
      </c>
      <c r="L145">
        <v>4.9589663888019497E-2</v>
      </c>
      <c r="M145">
        <v>4.9589663888019497E-2</v>
      </c>
      <c r="N145">
        <v>0</v>
      </c>
    </row>
    <row r="146" spans="1:14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4.9589663888019497E-2</v>
      </c>
      <c r="L146">
        <v>4.9589663888019497E-2</v>
      </c>
      <c r="M146">
        <v>4.9589663888019497E-2</v>
      </c>
      <c r="N146">
        <v>0</v>
      </c>
    </row>
    <row r="147" spans="1:14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4.9589663888019497E-2</v>
      </c>
      <c r="L147">
        <v>4.9589663888019497E-2</v>
      </c>
      <c r="M147">
        <v>4.9589663888019497E-2</v>
      </c>
      <c r="N147">
        <v>0</v>
      </c>
    </row>
    <row r="148" spans="1:14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4.9589663888019497E-2</v>
      </c>
      <c r="L148">
        <v>4.9589663888019497E-2</v>
      </c>
      <c r="M148">
        <v>4.9589663888019497E-2</v>
      </c>
      <c r="N148">
        <v>0</v>
      </c>
    </row>
    <row r="149" spans="1:14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4.9589663888019497E-2</v>
      </c>
      <c r="L149">
        <v>4.9589663888019497E-2</v>
      </c>
      <c r="M149">
        <v>4.9589663888019497E-2</v>
      </c>
      <c r="N149">
        <v>0</v>
      </c>
    </row>
    <row r="150" spans="1:14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4.9589663888019497E-2</v>
      </c>
      <c r="L150">
        <v>4.9589663888019497E-2</v>
      </c>
      <c r="M150">
        <v>4.9589663888019497E-2</v>
      </c>
      <c r="N150">
        <v>0</v>
      </c>
    </row>
    <row r="151" spans="1:14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4.9589663888019497E-2</v>
      </c>
      <c r="L151">
        <v>4.9589663888019497E-2</v>
      </c>
      <c r="M151">
        <v>4.9589663888019497E-2</v>
      </c>
      <c r="N151">
        <v>0</v>
      </c>
    </row>
    <row r="152" spans="1:14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4.9589663888019497E-2</v>
      </c>
      <c r="L152">
        <v>4.9589663888019497E-2</v>
      </c>
      <c r="M152">
        <v>4.9589663888019497E-2</v>
      </c>
      <c r="N152">
        <v>0</v>
      </c>
    </row>
    <row r="153" spans="1:14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4.9589663888019497E-2</v>
      </c>
      <c r="L153">
        <v>4.9589663888019497E-2</v>
      </c>
      <c r="M153">
        <v>4.9589663888019497E-2</v>
      </c>
      <c r="N153">
        <v>0</v>
      </c>
    </row>
    <row r="154" spans="1:14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4.9589663888019497E-2</v>
      </c>
      <c r="L154">
        <v>4.9589663888019497E-2</v>
      </c>
      <c r="M154">
        <v>4.9589663888019497E-2</v>
      </c>
      <c r="N154">
        <v>0</v>
      </c>
    </row>
    <row r="155" spans="1:14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4.9589663888019497E-2</v>
      </c>
      <c r="L155">
        <v>4.9589663888019497E-2</v>
      </c>
      <c r="M155">
        <v>4.9589663888019497E-2</v>
      </c>
      <c r="N155">
        <v>0</v>
      </c>
    </row>
    <row r="156" spans="1:14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4.9589663888019497E-2</v>
      </c>
      <c r="L156">
        <v>4.9589663888019497E-2</v>
      </c>
      <c r="M156">
        <v>4.9589663888019497E-2</v>
      </c>
      <c r="N156">
        <v>0</v>
      </c>
    </row>
    <row r="157" spans="1:14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4.9589663888019497E-2</v>
      </c>
      <c r="L157">
        <v>4.9589663888019497E-2</v>
      </c>
      <c r="M157">
        <v>4.9589663888019497E-2</v>
      </c>
      <c r="N157">
        <v>0</v>
      </c>
    </row>
    <row r="158" spans="1:14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4.9589663888019497E-2</v>
      </c>
      <c r="L158">
        <v>4.9589663888019497E-2</v>
      </c>
      <c r="M158">
        <v>4.9589663888019497E-2</v>
      </c>
      <c r="N158">
        <v>0</v>
      </c>
    </row>
    <row r="159" spans="1:14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4.9589663888019497E-2</v>
      </c>
      <c r="L159">
        <v>4.9589663888019497E-2</v>
      </c>
      <c r="M159">
        <v>4.9589663888019497E-2</v>
      </c>
      <c r="N159">
        <v>0</v>
      </c>
    </row>
    <row r="160" spans="1:14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4.9589663888019497E-2</v>
      </c>
      <c r="L160">
        <v>4.9589663888019497E-2</v>
      </c>
      <c r="M160">
        <v>4.9589663888019497E-2</v>
      </c>
      <c r="N160">
        <v>0</v>
      </c>
    </row>
    <row r="161" spans="1:14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4.9589663888019497E-2</v>
      </c>
      <c r="L161">
        <v>4.9589663888019497E-2</v>
      </c>
      <c r="M161">
        <v>4.9589663888019497E-2</v>
      </c>
      <c r="N161">
        <v>0</v>
      </c>
    </row>
    <row r="162" spans="1:14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4.9589663888019497E-2</v>
      </c>
      <c r="L162">
        <v>4.9589663888019497E-2</v>
      </c>
      <c r="M162">
        <v>4.9589663888019497E-2</v>
      </c>
      <c r="N162">
        <v>0</v>
      </c>
    </row>
  </sheetData>
  <autoFilter ref="B1:N162"/>
  <sortState ref="B2:M162">
    <sortCondition descending="1" ref="M2:M16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H166"/>
  <sheetViews>
    <sheetView tabSelected="1" zoomScale="80" zoomScaleNormal="80" workbookViewId="0">
      <selection activeCell="B1" sqref="B1"/>
    </sheetView>
  </sheetViews>
  <sheetFormatPr defaultColWidth="14" defaultRowHeight="15"/>
  <cols>
    <col min="8" max="8" width="20" bestFit="1" customWidth="1"/>
  </cols>
  <sheetData>
    <row r="1" spans="1:8">
      <c r="A1" t="s">
        <v>262</v>
      </c>
      <c r="B1" t="s">
        <v>263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hidden="1">
      <c r="A2">
        <v>621998000</v>
      </c>
      <c r="B2">
        <v>3302</v>
      </c>
      <c r="C2">
        <v>1</v>
      </c>
      <c r="D2">
        <v>284</v>
      </c>
      <c r="E2">
        <v>261650</v>
      </c>
      <c r="F2">
        <v>247</v>
      </c>
      <c r="G2">
        <v>70</v>
      </c>
    </row>
    <row r="3" spans="1:8" hidden="1">
      <c r="A3">
        <v>623010000</v>
      </c>
      <c r="B3">
        <v>2260</v>
      </c>
      <c r="C3">
        <v>1</v>
      </c>
      <c r="D3">
        <v>0</v>
      </c>
      <c r="E3">
        <v>11140</v>
      </c>
      <c r="F3">
        <v>0</v>
      </c>
      <c r="G3">
        <v>0</v>
      </c>
    </row>
    <row r="4" spans="1:8" hidden="1">
      <c r="A4">
        <v>651693000</v>
      </c>
      <c r="B4">
        <v>1993</v>
      </c>
      <c r="C4">
        <v>1</v>
      </c>
      <c r="D4">
        <v>1110</v>
      </c>
      <c r="E4">
        <v>326130</v>
      </c>
      <c r="F4">
        <v>1059</v>
      </c>
      <c r="G4">
        <v>64</v>
      </c>
    </row>
    <row r="5" spans="1:8" hidden="1">
      <c r="A5">
        <v>621992000</v>
      </c>
      <c r="B5">
        <v>1708</v>
      </c>
      <c r="C5">
        <v>1</v>
      </c>
      <c r="D5">
        <v>131</v>
      </c>
      <c r="E5">
        <v>123160</v>
      </c>
      <c r="F5">
        <v>1</v>
      </c>
      <c r="G5">
        <v>23</v>
      </c>
      <c r="H5" s="69"/>
    </row>
    <row r="6" spans="1:8">
      <c r="A6">
        <v>648235000</v>
      </c>
      <c r="B6">
        <v>806</v>
      </c>
      <c r="C6">
        <v>1</v>
      </c>
      <c r="D6">
        <v>470</v>
      </c>
      <c r="E6">
        <v>1880</v>
      </c>
      <c r="F6">
        <v>272</v>
      </c>
      <c r="G6">
        <v>9</v>
      </c>
      <c r="H6" s="69"/>
    </row>
    <row r="7" spans="1:8">
      <c r="A7">
        <v>621990000</v>
      </c>
      <c r="B7">
        <v>736</v>
      </c>
      <c r="C7">
        <v>1</v>
      </c>
      <c r="D7">
        <v>219</v>
      </c>
      <c r="E7">
        <v>49790</v>
      </c>
      <c r="F7">
        <v>392</v>
      </c>
      <c r="G7">
        <v>75</v>
      </c>
      <c r="H7" s="69"/>
    </row>
    <row r="8" spans="1:8">
      <c r="A8">
        <v>623865000</v>
      </c>
      <c r="B8">
        <v>638</v>
      </c>
      <c r="C8">
        <v>1</v>
      </c>
      <c r="D8">
        <v>169</v>
      </c>
      <c r="E8">
        <v>3020</v>
      </c>
      <c r="F8">
        <v>167</v>
      </c>
      <c r="G8">
        <v>20</v>
      </c>
      <c r="H8" s="69"/>
    </row>
    <row r="9" spans="1:8">
      <c r="A9">
        <v>664150000</v>
      </c>
      <c r="B9">
        <v>632</v>
      </c>
      <c r="C9">
        <v>1</v>
      </c>
      <c r="D9">
        <v>90</v>
      </c>
      <c r="E9">
        <v>269020</v>
      </c>
      <c r="F9">
        <v>226</v>
      </c>
      <c r="G9">
        <v>57</v>
      </c>
      <c r="H9" s="69"/>
    </row>
    <row r="10" spans="1:8">
      <c r="A10">
        <v>621095000</v>
      </c>
      <c r="B10">
        <v>554</v>
      </c>
      <c r="C10">
        <v>1</v>
      </c>
      <c r="D10">
        <v>47</v>
      </c>
      <c r="E10">
        <v>55960</v>
      </c>
      <c r="F10">
        <v>16</v>
      </c>
      <c r="G10">
        <v>10</v>
      </c>
      <c r="H10" s="69"/>
    </row>
    <row r="11" spans="1:8">
      <c r="A11">
        <v>602072000</v>
      </c>
      <c r="B11">
        <v>493</v>
      </c>
      <c r="C11">
        <v>1</v>
      </c>
      <c r="D11">
        <v>6</v>
      </c>
      <c r="E11">
        <v>8940</v>
      </c>
      <c r="F11">
        <v>17</v>
      </c>
      <c r="G11">
        <v>10</v>
      </c>
      <c r="H11" s="69"/>
    </row>
    <row r="12" spans="1:8">
      <c r="A12">
        <v>621260000</v>
      </c>
      <c r="B12">
        <v>391</v>
      </c>
      <c r="C12">
        <v>1</v>
      </c>
      <c r="D12">
        <v>3</v>
      </c>
      <c r="E12">
        <v>36040</v>
      </c>
      <c r="F12">
        <v>0</v>
      </c>
      <c r="G12">
        <v>15</v>
      </c>
      <c r="H12" s="69"/>
    </row>
    <row r="13" spans="1:8">
      <c r="A13">
        <v>651692000</v>
      </c>
      <c r="B13">
        <v>355</v>
      </c>
      <c r="C13">
        <v>1</v>
      </c>
      <c r="D13">
        <v>1089</v>
      </c>
      <c r="E13">
        <v>191210</v>
      </c>
      <c r="F13">
        <v>570</v>
      </c>
      <c r="G13">
        <v>38</v>
      </c>
      <c r="H13" s="69"/>
    </row>
    <row r="14" spans="1:8">
      <c r="A14">
        <v>661959000</v>
      </c>
      <c r="B14">
        <v>331</v>
      </c>
      <c r="C14">
        <v>1</v>
      </c>
      <c r="D14">
        <v>53</v>
      </c>
      <c r="E14">
        <v>67230</v>
      </c>
      <c r="F14">
        <v>62</v>
      </c>
      <c r="G14">
        <v>40</v>
      </c>
      <c r="H14" s="69"/>
    </row>
    <row r="15" spans="1:8">
      <c r="A15">
        <v>621902000</v>
      </c>
      <c r="B15">
        <v>315</v>
      </c>
      <c r="C15">
        <v>1</v>
      </c>
      <c r="D15">
        <v>28</v>
      </c>
      <c r="E15">
        <v>4340</v>
      </c>
      <c r="F15">
        <v>14</v>
      </c>
      <c r="G15">
        <v>2</v>
      </c>
      <c r="H15" s="69"/>
    </row>
    <row r="16" spans="1:8">
      <c r="A16">
        <v>624838000</v>
      </c>
      <c r="B16">
        <v>292</v>
      </c>
      <c r="C16">
        <v>1</v>
      </c>
      <c r="D16">
        <v>409</v>
      </c>
      <c r="E16">
        <v>201660</v>
      </c>
      <c r="F16">
        <v>1861</v>
      </c>
      <c r="G16">
        <v>47</v>
      </c>
      <c r="H16" s="69"/>
    </row>
    <row r="17" spans="1:8">
      <c r="A17">
        <v>648077000</v>
      </c>
      <c r="B17">
        <v>287</v>
      </c>
      <c r="C17">
        <v>1</v>
      </c>
      <c r="D17">
        <v>84</v>
      </c>
      <c r="E17">
        <v>11460</v>
      </c>
      <c r="F17">
        <v>111</v>
      </c>
      <c r="G17">
        <v>18</v>
      </c>
      <c r="H17" s="69"/>
    </row>
    <row r="18" spans="1:8">
      <c r="A18">
        <v>661961000</v>
      </c>
      <c r="B18">
        <v>266</v>
      </c>
      <c r="C18">
        <v>1</v>
      </c>
      <c r="D18">
        <v>25</v>
      </c>
      <c r="E18">
        <v>6340</v>
      </c>
      <c r="F18">
        <v>7</v>
      </c>
      <c r="G18">
        <v>0</v>
      </c>
      <c r="H18" s="69"/>
    </row>
    <row r="19" spans="1:8">
      <c r="A19">
        <v>679666000</v>
      </c>
      <c r="B19">
        <v>253</v>
      </c>
      <c r="C19">
        <v>1</v>
      </c>
      <c r="D19">
        <v>10</v>
      </c>
      <c r="E19">
        <v>110380</v>
      </c>
      <c r="F19">
        <v>1</v>
      </c>
      <c r="G19">
        <v>13</v>
      </c>
      <c r="H19" s="69"/>
    </row>
    <row r="20" spans="1:8">
      <c r="A20">
        <v>664156000</v>
      </c>
      <c r="B20">
        <v>239</v>
      </c>
      <c r="C20">
        <v>1</v>
      </c>
      <c r="D20">
        <v>160</v>
      </c>
      <c r="E20">
        <v>7740</v>
      </c>
      <c r="F20">
        <v>87</v>
      </c>
      <c r="G20">
        <v>75</v>
      </c>
      <c r="H20" s="69"/>
    </row>
    <row r="21" spans="1:8">
      <c r="A21">
        <v>659573000</v>
      </c>
      <c r="B21">
        <v>238</v>
      </c>
      <c r="C21">
        <v>1</v>
      </c>
      <c r="D21">
        <v>374</v>
      </c>
      <c r="E21">
        <v>110230</v>
      </c>
      <c r="F21">
        <v>442</v>
      </c>
      <c r="G21">
        <v>80</v>
      </c>
    </row>
    <row r="22" spans="1:8">
      <c r="A22">
        <v>632635000</v>
      </c>
      <c r="B22">
        <v>230</v>
      </c>
      <c r="C22">
        <v>1</v>
      </c>
      <c r="D22">
        <v>86</v>
      </c>
      <c r="E22">
        <v>46190</v>
      </c>
      <c r="F22">
        <v>112</v>
      </c>
      <c r="G22">
        <v>17</v>
      </c>
    </row>
    <row r="23" spans="1:8">
      <c r="A23">
        <v>604341000</v>
      </c>
      <c r="B23">
        <v>217</v>
      </c>
      <c r="C23">
        <v>1</v>
      </c>
      <c r="D23">
        <v>252</v>
      </c>
      <c r="E23">
        <v>3270</v>
      </c>
      <c r="F23">
        <v>143</v>
      </c>
      <c r="G23">
        <v>62</v>
      </c>
    </row>
    <row r="24" spans="1:8">
      <c r="A24">
        <v>660772000</v>
      </c>
      <c r="B24">
        <v>206</v>
      </c>
      <c r="C24">
        <v>1</v>
      </c>
      <c r="D24">
        <v>10</v>
      </c>
      <c r="E24">
        <v>88370</v>
      </c>
      <c r="F24">
        <v>4</v>
      </c>
      <c r="G24">
        <v>3</v>
      </c>
    </row>
    <row r="25" spans="1:8">
      <c r="A25">
        <v>610649000</v>
      </c>
      <c r="B25">
        <v>197</v>
      </c>
      <c r="C25">
        <v>1</v>
      </c>
      <c r="D25">
        <v>624</v>
      </c>
      <c r="E25">
        <v>113230</v>
      </c>
      <c r="F25">
        <v>0</v>
      </c>
      <c r="G25">
        <v>42</v>
      </c>
    </row>
    <row r="26" spans="1:8">
      <c r="A26">
        <v>684253000</v>
      </c>
      <c r="B26">
        <v>189</v>
      </c>
      <c r="C26">
        <v>1</v>
      </c>
      <c r="D26">
        <v>8</v>
      </c>
      <c r="E26">
        <v>31390</v>
      </c>
      <c r="F26">
        <v>26</v>
      </c>
      <c r="G26">
        <v>1</v>
      </c>
    </row>
    <row r="27" spans="1:8">
      <c r="A27">
        <v>684246000</v>
      </c>
      <c r="B27">
        <v>179</v>
      </c>
      <c r="C27">
        <v>1</v>
      </c>
      <c r="D27">
        <v>32</v>
      </c>
      <c r="E27">
        <v>66430</v>
      </c>
      <c r="F27">
        <v>46</v>
      </c>
      <c r="G27">
        <v>11</v>
      </c>
    </row>
    <row r="28" spans="1:8">
      <c r="A28">
        <v>661246000</v>
      </c>
      <c r="B28">
        <v>173</v>
      </c>
      <c r="C28">
        <v>1</v>
      </c>
      <c r="D28">
        <v>349</v>
      </c>
      <c r="E28">
        <v>61360</v>
      </c>
      <c r="F28">
        <v>169</v>
      </c>
      <c r="G28">
        <v>106</v>
      </c>
    </row>
    <row r="29" spans="1:8">
      <c r="A29">
        <v>610659000</v>
      </c>
      <c r="B29">
        <v>165</v>
      </c>
      <c r="C29">
        <v>1</v>
      </c>
      <c r="D29">
        <v>251</v>
      </c>
      <c r="E29">
        <v>70500</v>
      </c>
      <c r="F29">
        <v>269</v>
      </c>
      <c r="G29">
        <v>52</v>
      </c>
    </row>
    <row r="30" spans="1:8">
      <c r="A30">
        <v>624836000</v>
      </c>
      <c r="B30">
        <v>159</v>
      </c>
      <c r="C30">
        <v>1</v>
      </c>
      <c r="D30">
        <v>338</v>
      </c>
      <c r="E30">
        <v>282500</v>
      </c>
      <c r="F30">
        <v>331</v>
      </c>
      <c r="G30">
        <v>79</v>
      </c>
    </row>
    <row r="31" spans="1:8">
      <c r="A31">
        <v>688352000</v>
      </c>
      <c r="B31">
        <v>152</v>
      </c>
      <c r="C31">
        <v>1</v>
      </c>
      <c r="D31">
        <v>9</v>
      </c>
      <c r="E31">
        <v>13480</v>
      </c>
      <c r="F31">
        <v>9</v>
      </c>
      <c r="G31">
        <v>5</v>
      </c>
    </row>
    <row r="32" spans="1:8">
      <c r="A32">
        <v>602135000</v>
      </c>
      <c r="B32">
        <v>148</v>
      </c>
      <c r="C32">
        <v>1</v>
      </c>
      <c r="D32">
        <v>24</v>
      </c>
      <c r="E32">
        <v>3740</v>
      </c>
      <c r="F32">
        <v>59</v>
      </c>
      <c r="G32">
        <v>32</v>
      </c>
    </row>
    <row r="33" spans="1:7">
      <c r="A33">
        <v>602133000</v>
      </c>
      <c r="B33">
        <v>145</v>
      </c>
      <c r="C33">
        <v>1</v>
      </c>
      <c r="D33">
        <v>2</v>
      </c>
      <c r="E33">
        <v>7400</v>
      </c>
      <c r="F33">
        <v>1</v>
      </c>
      <c r="G33">
        <v>1</v>
      </c>
    </row>
    <row r="34" spans="1:7">
      <c r="A34">
        <v>661243000</v>
      </c>
      <c r="B34">
        <v>144</v>
      </c>
      <c r="C34">
        <v>1</v>
      </c>
      <c r="D34">
        <v>73</v>
      </c>
      <c r="E34">
        <v>23300</v>
      </c>
      <c r="F34">
        <v>61</v>
      </c>
      <c r="G34">
        <v>53</v>
      </c>
    </row>
    <row r="35" spans="1:7">
      <c r="A35">
        <v>661178000</v>
      </c>
      <c r="B35">
        <v>144</v>
      </c>
      <c r="C35">
        <v>1</v>
      </c>
      <c r="D35">
        <v>17</v>
      </c>
      <c r="E35">
        <v>0</v>
      </c>
      <c r="F35">
        <v>0</v>
      </c>
      <c r="G35">
        <v>0</v>
      </c>
    </row>
    <row r="36" spans="1:7">
      <c r="A36">
        <v>621901000</v>
      </c>
      <c r="B36">
        <v>137</v>
      </c>
      <c r="C36">
        <v>1</v>
      </c>
      <c r="D36">
        <v>157</v>
      </c>
      <c r="E36">
        <v>69400</v>
      </c>
      <c r="F36">
        <v>43</v>
      </c>
      <c r="G36">
        <v>13</v>
      </c>
    </row>
    <row r="37" spans="1:7">
      <c r="A37">
        <v>659574000</v>
      </c>
      <c r="B37">
        <v>129</v>
      </c>
      <c r="C37">
        <v>1</v>
      </c>
      <c r="D37">
        <v>166</v>
      </c>
      <c r="E37">
        <v>42830</v>
      </c>
      <c r="F37">
        <v>190</v>
      </c>
      <c r="G37">
        <v>31</v>
      </c>
    </row>
    <row r="38" spans="1:7">
      <c r="A38">
        <v>664165000</v>
      </c>
      <c r="B38">
        <v>121</v>
      </c>
      <c r="C38">
        <v>1</v>
      </c>
      <c r="D38">
        <v>25</v>
      </c>
      <c r="E38">
        <v>34170</v>
      </c>
      <c r="F38">
        <v>2</v>
      </c>
      <c r="G38">
        <v>2</v>
      </c>
    </row>
    <row r="39" spans="1:7">
      <c r="A39">
        <v>648159000</v>
      </c>
      <c r="B39">
        <v>120</v>
      </c>
      <c r="C39">
        <v>1</v>
      </c>
      <c r="D39">
        <v>233</v>
      </c>
      <c r="E39">
        <v>300</v>
      </c>
      <c r="F39">
        <v>172</v>
      </c>
      <c r="G39">
        <v>30</v>
      </c>
    </row>
    <row r="40" spans="1:7">
      <c r="A40">
        <v>651983000</v>
      </c>
      <c r="B40">
        <v>117</v>
      </c>
      <c r="C40">
        <v>1</v>
      </c>
      <c r="D40">
        <v>143</v>
      </c>
      <c r="E40">
        <v>42420</v>
      </c>
      <c r="F40">
        <v>156</v>
      </c>
      <c r="G40">
        <v>27</v>
      </c>
    </row>
    <row r="41" spans="1:7">
      <c r="A41">
        <v>632705000</v>
      </c>
      <c r="B41">
        <v>113</v>
      </c>
      <c r="C41">
        <v>1</v>
      </c>
      <c r="D41">
        <v>332</v>
      </c>
      <c r="E41">
        <v>54840</v>
      </c>
      <c r="F41">
        <v>0</v>
      </c>
      <c r="G41">
        <v>5</v>
      </c>
    </row>
    <row r="42" spans="1:7">
      <c r="A42">
        <v>648076000</v>
      </c>
      <c r="B42">
        <v>111</v>
      </c>
      <c r="C42">
        <v>1</v>
      </c>
      <c r="D42">
        <v>4</v>
      </c>
      <c r="E42">
        <v>3940</v>
      </c>
      <c r="F42">
        <v>3</v>
      </c>
      <c r="G42">
        <v>0</v>
      </c>
    </row>
    <row r="43" spans="1:7">
      <c r="A43">
        <v>632710000</v>
      </c>
      <c r="B43">
        <v>105</v>
      </c>
      <c r="C43">
        <v>1</v>
      </c>
      <c r="D43">
        <v>269</v>
      </c>
      <c r="E43">
        <v>59260</v>
      </c>
      <c r="F43">
        <v>310</v>
      </c>
      <c r="G43">
        <v>47</v>
      </c>
    </row>
    <row r="44" spans="1:7" hidden="1">
      <c r="A44">
        <v>604342000</v>
      </c>
      <c r="B44">
        <v>98</v>
      </c>
      <c r="C44">
        <v>1</v>
      </c>
      <c r="D44">
        <v>4</v>
      </c>
      <c r="E44">
        <v>0</v>
      </c>
      <c r="F44">
        <v>0</v>
      </c>
      <c r="G44">
        <v>4</v>
      </c>
    </row>
    <row r="45" spans="1:7" hidden="1">
      <c r="A45">
        <v>602069000</v>
      </c>
      <c r="B45">
        <v>94</v>
      </c>
      <c r="C45">
        <v>1</v>
      </c>
      <c r="D45">
        <v>134</v>
      </c>
      <c r="E45">
        <v>8580</v>
      </c>
      <c r="F45">
        <v>4</v>
      </c>
      <c r="G45">
        <v>14</v>
      </c>
    </row>
    <row r="46" spans="1:7" hidden="1">
      <c r="A46">
        <v>604358000</v>
      </c>
      <c r="B46">
        <v>77</v>
      </c>
      <c r="C46">
        <v>1</v>
      </c>
      <c r="D46">
        <v>50</v>
      </c>
      <c r="E46">
        <v>8590</v>
      </c>
      <c r="F46">
        <v>82</v>
      </c>
      <c r="G46">
        <v>65</v>
      </c>
    </row>
    <row r="47" spans="1:7" hidden="1">
      <c r="A47">
        <v>624715000</v>
      </c>
      <c r="B47">
        <v>77</v>
      </c>
      <c r="C47">
        <v>1</v>
      </c>
      <c r="D47">
        <v>27</v>
      </c>
      <c r="E47">
        <v>19670</v>
      </c>
      <c r="F47">
        <v>49</v>
      </c>
      <c r="G47">
        <v>8</v>
      </c>
    </row>
    <row r="48" spans="1:7" hidden="1">
      <c r="A48">
        <v>669659000</v>
      </c>
      <c r="B48">
        <v>76</v>
      </c>
      <c r="C48">
        <v>1</v>
      </c>
      <c r="D48">
        <v>10</v>
      </c>
      <c r="E48">
        <v>24260</v>
      </c>
      <c r="F48">
        <v>14</v>
      </c>
      <c r="G48">
        <v>18</v>
      </c>
    </row>
    <row r="49" spans="1:7" hidden="1">
      <c r="A49">
        <v>624706000</v>
      </c>
      <c r="B49">
        <v>69</v>
      </c>
      <c r="C49">
        <v>1</v>
      </c>
      <c r="D49">
        <v>61</v>
      </c>
      <c r="E49">
        <v>40140</v>
      </c>
      <c r="F49">
        <v>22</v>
      </c>
      <c r="G49">
        <v>3</v>
      </c>
    </row>
    <row r="50" spans="1:7" hidden="1">
      <c r="A50">
        <v>661073000</v>
      </c>
      <c r="B50">
        <v>64</v>
      </c>
      <c r="C50">
        <v>1</v>
      </c>
      <c r="D50">
        <v>24</v>
      </c>
      <c r="E50">
        <v>2350</v>
      </c>
      <c r="F50">
        <v>0</v>
      </c>
      <c r="G50">
        <v>23</v>
      </c>
    </row>
    <row r="51" spans="1:7" hidden="1">
      <c r="A51">
        <v>624707000</v>
      </c>
      <c r="B51">
        <v>58</v>
      </c>
      <c r="C51">
        <v>1</v>
      </c>
      <c r="D51">
        <v>127</v>
      </c>
      <c r="E51">
        <v>153840</v>
      </c>
      <c r="F51">
        <v>169</v>
      </c>
      <c r="G51">
        <v>39</v>
      </c>
    </row>
    <row r="52" spans="1:7" hidden="1">
      <c r="A52">
        <v>648160000</v>
      </c>
      <c r="B52">
        <v>56</v>
      </c>
      <c r="C52">
        <v>0</v>
      </c>
      <c r="D52">
        <v>0</v>
      </c>
      <c r="E52">
        <v>580</v>
      </c>
      <c r="F52">
        <v>0</v>
      </c>
      <c r="G52">
        <v>0</v>
      </c>
    </row>
    <row r="53" spans="1:7" hidden="1">
      <c r="A53">
        <v>684262000</v>
      </c>
      <c r="B53">
        <v>54</v>
      </c>
      <c r="C53">
        <v>0</v>
      </c>
      <c r="D53">
        <v>19</v>
      </c>
      <c r="E53">
        <v>9900</v>
      </c>
      <c r="F53">
        <v>23</v>
      </c>
      <c r="G53">
        <v>3</v>
      </c>
    </row>
    <row r="54" spans="1:7" hidden="1">
      <c r="A54">
        <v>662225000</v>
      </c>
      <c r="B54">
        <v>52</v>
      </c>
      <c r="C54">
        <v>0</v>
      </c>
      <c r="D54">
        <v>6</v>
      </c>
      <c r="E54">
        <v>14880</v>
      </c>
      <c r="F54">
        <v>26</v>
      </c>
      <c r="G54">
        <v>5</v>
      </c>
    </row>
    <row r="55" spans="1:7" hidden="1">
      <c r="A55">
        <v>604338000</v>
      </c>
      <c r="B55">
        <v>49</v>
      </c>
      <c r="C55">
        <v>0</v>
      </c>
      <c r="D55">
        <v>122</v>
      </c>
      <c r="E55">
        <v>48220</v>
      </c>
      <c r="F55">
        <v>39</v>
      </c>
      <c r="G55">
        <v>14</v>
      </c>
    </row>
    <row r="56" spans="1:7" hidden="1">
      <c r="A56">
        <v>680968000</v>
      </c>
      <c r="B56">
        <v>46</v>
      </c>
      <c r="C56">
        <v>0</v>
      </c>
      <c r="D56">
        <v>18</v>
      </c>
      <c r="E56">
        <v>22850</v>
      </c>
      <c r="F56">
        <v>11</v>
      </c>
      <c r="G56">
        <v>21</v>
      </c>
    </row>
    <row r="57" spans="1:7" hidden="1">
      <c r="A57">
        <v>648164000</v>
      </c>
      <c r="B57">
        <v>45</v>
      </c>
      <c r="C57">
        <v>0</v>
      </c>
      <c r="D57">
        <v>10</v>
      </c>
      <c r="E57">
        <v>0</v>
      </c>
      <c r="F57">
        <v>0</v>
      </c>
      <c r="G57">
        <v>14</v>
      </c>
    </row>
    <row r="58" spans="1:7" hidden="1">
      <c r="A58">
        <v>679388000</v>
      </c>
      <c r="B58">
        <v>44</v>
      </c>
      <c r="C58">
        <v>0</v>
      </c>
      <c r="D58">
        <v>0</v>
      </c>
      <c r="E58">
        <v>500</v>
      </c>
      <c r="F58">
        <v>10</v>
      </c>
      <c r="G58">
        <v>2</v>
      </c>
    </row>
    <row r="59" spans="1:7" hidden="1">
      <c r="A59">
        <v>661089000</v>
      </c>
      <c r="B59">
        <v>42</v>
      </c>
      <c r="C59">
        <v>0</v>
      </c>
      <c r="D59">
        <v>11</v>
      </c>
      <c r="E59">
        <v>0</v>
      </c>
      <c r="F59">
        <v>1</v>
      </c>
      <c r="G59">
        <v>0</v>
      </c>
    </row>
    <row r="60" spans="1:7" hidden="1">
      <c r="A60">
        <v>651638000</v>
      </c>
      <c r="B60">
        <v>39</v>
      </c>
      <c r="C60">
        <v>0</v>
      </c>
      <c r="D60">
        <v>1220</v>
      </c>
      <c r="E60">
        <v>253590</v>
      </c>
      <c r="F60">
        <v>776</v>
      </c>
      <c r="G60">
        <v>286</v>
      </c>
    </row>
    <row r="61" spans="1:7" hidden="1">
      <c r="A61">
        <v>604337000</v>
      </c>
      <c r="B61">
        <v>38</v>
      </c>
      <c r="C61">
        <v>0</v>
      </c>
      <c r="D61">
        <v>20</v>
      </c>
      <c r="E61">
        <v>0</v>
      </c>
      <c r="F61">
        <v>7</v>
      </c>
      <c r="G61">
        <v>11</v>
      </c>
    </row>
    <row r="62" spans="1:7" hidden="1">
      <c r="A62">
        <v>664155000</v>
      </c>
      <c r="B62">
        <v>38</v>
      </c>
      <c r="C62">
        <v>0</v>
      </c>
      <c r="D62">
        <v>6</v>
      </c>
      <c r="E62">
        <v>8360</v>
      </c>
      <c r="F62">
        <v>16</v>
      </c>
      <c r="G62">
        <v>5</v>
      </c>
    </row>
    <row r="63" spans="1:7" hidden="1">
      <c r="A63">
        <v>650131000</v>
      </c>
      <c r="B63">
        <v>37</v>
      </c>
      <c r="C63">
        <v>0</v>
      </c>
      <c r="D63">
        <v>2</v>
      </c>
      <c r="E63">
        <v>14770</v>
      </c>
      <c r="F63">
        <v>0</v>
      </c>
      <c r="G63">
        <v>0</v>
      </c>
    </row>
    <row r="64" spans="1:7" hidden="1">
      <c r="A64">
        <v>638506000</v>
      </c>
      <c r="B64">
        <v>35</v>
      </c>
      <c r="C64">
        <v>0</v>
      </c>
      <c r="D64">
        <v>63</v>
      </c>
      <c r="E64">
        <v>21120</v>
      </c>
      <c r="F64">
        <v>22</v>
      </c>
      <c r="G64">
        <v>23</v>
      </c>
    </row>
    <row r="65" spans="1:7" hidden="1">
      <c r="A65">
        <v>661072000</v>
      </c>
      <c r="B65">
        <v>35</v>
      </c>
      <c r="C65">
        <v>0</v>
      </c>
      <c r="D65">
        <v>0</v>
      </c>
      <c r="E65">
        <v>2130</v>
      </c>
      <c r="F65">
        <v>0</v>
      </c>
      <c r="G65">
        <v>0</v>
      </c>
    </row>
    <row r="66" spans="1:7" hidden="1">
      <c r="A66">
        <v>604334000</v>
      </c>
      <c r="B66">
        <v>33</v>
      </c>
      <c r="C66">
        <v>0</v>
      </c>
      <c r="D66">
        <v>92</v>
      </c>
      <c r="E66">
        <v>260</v>
      </c>
      <c r="F66">
        <v>165</v>
      </c>
      <c r="G66">
        <v>24</v>
      </c>
    </row>
    <row r="67" spans="1:7" hidden="1">
      <c r="A67">
        <v>654270000</v>
      </c>
      <c r="B67">
        <v>33</v>
      </c>
      <c r="C67">
        <v>0</v>
      </c>
      <c r="D67">
        <v>11</v>
      </c>
      <c r="E67">
        <v>39610</v>
      </c>
      <c r="F67">
        <v>3</v>
      </c>
      <c r="G67">
        <v>1</v>
      </c>
    </row>
    <row r="68" spans="1:7" hidden="1">
      <c r="A68">
        <v>602152000</v>
      </c>
      <c r="B68">
        <v>33</v>
      </c>
      <c r="C68">
        <v>0</v>
      </c>
      <c r="D68">
        <v>5</v>
      </c>
      <c r="E68">
        <v>0</v>
      </c>
      <c r="F68">
        <v>48</v>
      </c>
      <c r="G68">
        <v>22</v>
      </c>
    </row>
    <row r="69" spans="1:7" hidden="1">
      <c r="A69">
        <v>604340000</v>
      </c>
      <c r="B69">
        <v>32</v>
      </c>
      <c r="C69">
        <v>0</v>
      </c>
      <c r="D69">
        <v>74</v>
      </c>
      <c r="E69">
        <v>160770</v>
      </c>
      <c r="F69">
        <v>157</v>
      </c>
      <c r="G69">
        <v>17</v>
      </c>
    </row>
    <row r="70" spans="1:7" hidden="1">
      <c r="A70">
        <v>664153000</v>
      </c>
      <c r="B70">
        <v>31</v>
      </c>
      <c r="C70">
        <v>0</v>
      </c>
      <c r="D70">
        <v>694</v>
      </c>
      <c r="E70">
        <v>100010</v>
      </c>
      <c r="F70">
        <v>160</v>
      </c>
      <c r="G70">
        <v>22</v>
      </c>
    </row>
    <row r="71" spans="1:7" hidden="1">
      <c r="A71">
        <v>621984000</v>
      </c>
      <c r="B71">
        <v>31</v>
      </c>
      <c r="C71">
        <v>0</v>
      </c>
      <c r="D71">
        <v>12</v>
      </c>
      <c r="E71">
        <v>280</v>
      </c>
      <c r="F71">
        <v>14</v>
      </c>
      <c r="G71">
        <v>4</v>
      </c>
    </row>
    <row r="72" spans="1:7" hidden="1">
      <c r="A72">
        <v>604339000</v>
      </c>
      <c r="B72">
        <v>30</v>
      </c>
      <c r="C72">
        <v>0</v>
      </c>
      <c r="D72">
        <v>25</v>
      </c>
      <c r="E72">
        <v>0</v>
      </c>
      <c r="F72">
        <v>0</v>
      </c>
      <c r="G72">
        <v>11</v>
      </c>
    </row>
    <row r="73" spans="1:7" hidden="1">
      <c r="A73">
        <v>679390000</v>
      </c>
      <c r="B73">
        <v>30</v>
      </c>
      <c r="C73">
        <v>0</v>
      </c>
      <c r="D73">
        <v>1</v>
      </c>
      <c r="E73">
        <v>460</v>
      </c>
      <c r="F73">
        <v>20</v>
      </c>
      <c r="G73">
        <v>4</v>
      </c>
    </row>
    <row r="74" spans="1:7" hidden="1">
      <c r="A74">
        <v>637220000</v>
      </c>
      <c r="B74">
        <v>30</v>
      </c>
      <c r="C74">
        <v>0</v>
      </c>
      <c r="D74">
        <v>0</v>
      </c>
      <c r="E74">
        <v>480</v>
      </c>
      <c r="F74">
        <v>0</v>
      </c>
      <c r="G74">
        <v>0</v>
      </c>
    </row>
    <row r="75" spans="1:7" hidden="1">
      <c r="A75">
        <v>604343000</v>
      </c>
      <c r="B75">
        <v>28</v>
      </c>
      <c r="C75">
        <v>0</v>
      </c>
      <c r="D75">
        <v>36</v>
      </c>
      <c r="E75">
        <v>20270</v>
      </c>
      <c r="F75">
        <v>25</v>
      </c>
      <c r="G75">
        <v>12</v>
      </c>
    </row>
    <row r="76" spans="1:7" hidden="1">
      <c r="A76">
        <v>664163000</v>
      </c>
      <c r="B76">
        <v>27</v>
      </c>
      <c r="C76">
        <v>0</v>
      </c>
      <c r="D76">
        <v>21</v>
      </c>
      <c r="E76">
        <v>13720</v>
      </c>
      <c r="F76">
        <v>62</v>
      </c>
      <c r="G76">
        <v>1</v>
      </c>
    </row>
    <row r="77" spans="1:7" hidden="1">
      <c r="A77">
        <v>660806000</v>
      </c>
      <c r="B77">
        <v>27</v>
      </c>
      <c r="C77">
        <v>0</v>
      </c>
      <c r="D77">
        <v>1</v>
      </c>
      <c r="E77">
        <v>12170</v>
      </c>
      <c r="F77">
        <v>5</v>
      </c>
      <c r="G77">
        <v>3</v>
      </c>
    </row>
    <row r="78" spans="1:7" hidden="1">
      <c r="A78">
        <v>674230000</v>
      </c>
      <c r="B78">
        <v>26</v>
      </c>
      <c r="C78">
        <v>0</v>
      </c>
      <c r="D78">
        <v>0</v>
      </c>
      <c r="E78">
        <v>12250</v>
      </c>
      <c r="F78">
        <v>0</v>
      </c>
      <c r="G78">
        <v>0</v>
      </c>
    </row>
    <row r="79" spans="1:7" hidden="1">
      <c r="A79">
        <v>661964000</v>
      </c>
      <c r="B79">
        <v>24</v>
      </c>
      <c r="C79">
        <v>0</v>
      </c>
      <c r="D79">
        <v>20</v>
      </c>
      <c r="E79">
        <v>174000</v>
      </c>
      <c r="F79">
        <v>13</v>
      </c>
      <c r="G79">
        <v>10</v>
      </c>
    </row>
    <row r="80" spans="1:7" hidden="1">
      <c r="A80">
        <v>605361000</v>
      </c>
      <c r="B80">
        <v>24</v>
      </c>
      <c r="C80">
        <v>0</v>
      </c>
      <c r="D80">
        <v>12</v>
      </c>
      <c r="E80">
        <v>820</v>
      </c>
      <c r="F80">
        <v>1</v>
      </c>
      <c r="G80">
        <v>7</v>
      </c>
    </row>
    <row r="81" spans="1:7" hidden="1">
      <c r="A81">
        <v>653610000</v>
      </c>
      <c r="B81">
        <v>23</v>
      </c>
      <c r="C81">
        <v>0</v>
      </c>
      <c r="D81">
        <v>23</v>
      </c>
      <c r="E81">
        <v>1300</v>
      </c>
      <c r="F81">
        <v>2</v>
      </c>
      <c r="G81">
        <v>6</v>
      </c>
    </row>
    <row r="82" spans="1:7" hidden="1">
      <c r="A82">
        <v>664151000</v>
      </c>
      <c r="B82">
        <v>23</v>
      </c>
      <c r="C82">
        <v>0</v>
      </c>
      <c r="D82">
        <v>18</v>
      </c>
      <c r="E82">
        <v>21970</v>
      </c>
      <c r="F82">
        <v>54</v>
      </c>
      <c r="G82">
        <v>11</v>
      </c>
    </row>
    <row r="83" spans="1:7" hidden="1">
      <c r="A83">
        <v>629916000</v>
      </c>
      <c r="B83">
        <v>21</v>
      </c>
      <c r="C83">
        <v>0</v>
      </c>
      <c r="D83">
        <v>2</v>
      </c>
      <c r="E83">
        <v>1920</v>
      </c>
      <c r="F83">
        <v>41</v>
      </c>
      <c r="G83">
        <v>3</v>
      </c>
    </row>
    <row r="84" spans="1:7" hidden="1">
      <c r="A84">
        <v>669653000</v>
      </c>
      <c r="B84">
        <v>20</v>
      </c>
      <c r="C84">
        <v>0</v>
      </c>
      <c r="D84">
        <v>17</v>
      </c>
      <c r="E84">
        <v>80420</v>
      </c>
      <c r="F84">
        <v>14</v>
      </c>
      <c r="G84">
        <v>22</v>
      </c>
    </row>
    <row r="85" spans="1:7" hidden="1">
      <c r="A85">
        <v>625041000</v>
      </c>
      <c r="B85">
        <v>19</v>
      </c>
      <c r="C85">
        <v>0</v>
      </c>
      <c r="D85">
        <v>9</v>
      </c>
      <c r="E85">
        <v>10430</v>
      </c>
      <c r="F85">
        <v>7</v>
      </c>
      <c r="G85">
        <v>4</v>
      </c>
    </row>
    <row r="86" spans="1:7" hidden="1">
      <c r="A86">
        <v>632804000</v>
      </c>
      <c r="B86">
        <v>18</v>
      </c>
      <c r="C86">
        <v>0</v>
      </c>
      <c r="D86">
        <v>4</v>
      </c>
      <c r="E86">
        <v>28220</v>
      </c>
      <c r="F86">
        <v>1197</v>
      </c>
      <c r="G86">
        <v>14</v>
      </c>
    </row>
    <row r="87" spans="1:7" hidden="1">
      <c r="A87">
        <v>604310000</v>
      </c>
      <c r="B87">
        <v>17</v>
      </c>
      <c r="C87">
        <v>0</v>
      </c>
      <c r="D87">
        <v>1570</v>
      </c>
      <c r="E87">
        <v>400</v>
      </c>
      <c r="F87">
        <v>6</v>
      </c>
      <c r="G87">
        <v>3</v>
      </c>
    </row>
    <row r="88" spans="1:7" hidden="1">
      <c r="A88">
        <v>659569000</v>
      </c>
      <c r="B88">
        <v>17</v>
      </c>
      <c r="C88">
        <v>0</v>
      </c>
      <c r="D88">
        <v>64</v>
      </c>
      <c r="E88">
        <v>43100</v>
      </c>
      <c r="F88">
        <v>194</v>
      </c>
      <c r="G88">
        <v>84</v>
      </c>
    </row>
    <row r="89" spans="1:7" hidden="1">
      <c r="A89">
        <v>661088000</v>
      </c>
      <c r="B89">
        <v>17</v>
      </c>
      <c r="C89">
        <v>0</v>
      </c>
      <c r="D89">
        <v>5</v>
      </c>
      <c r="E89">
        <v>0</v>
      </c>
      <c r="F89">
        <v>0</v>
      </c>
      <c r="G89">
        <v>0</v>
      </c>
    </row>
    <row r="90" spans="1:7" hidden="1">
      <c r="A90">
        <v>674231000</v>
      </c>
      <c r="B90">
        <v>17</v>
      </c>
      <c r="C90">
        <v>0</v>
      </c>
      <c r="D90">
        <v>0</v>
      </c>
      <c r="E90">
        <v>10530</v>
      </c>
      <c r="F90">
        <v>0</v>
      </c>
      <c r="G90">
        <v>0</v>
      </c>
    </row>
    <row r="91" spans="1:7" hidden="1">
      <c r="A91">
        <v>653605000</v>
      </c>
      <c r="B91">
        <v>16</v>
      </c>
      <c r="C91">
        <v>0</v>
      </c>
      <c r="D91">
        <v>25</v>
      </c>
      <c r="E91">
        <v>780</v>
      </c>
      <c r="F91">
        <v>52</v>
      </c>
      <c r="G91">
        <v>10</v>
      </c>
    </row>
    <row r="92" spans="1:7" hidden="1">
      <c r="A92">
        <v>648237000</v>
      </c>
      <c r="B92">
        <v>16</v>
      </c>
      <c r="C92">
        <v>0</v>
      </c>
      <c r="D92">
        <v>3</v>
      </c>
      <c r="E92">
        <v>0</v>
      </c>
      <c r="F92">
        <v>2</v>
      </c>
      <c r="G92">
        <v>3</v>
      </c>
    </row>
    <row r="93" spans="1:7" hidden="1">
      <c r="A93">
        <v>625042000</v>
      </c>
      <c r="B93">
        <v>15</v>
      </c>
      <c r="C93">
        <v>0</v>
      </c>
      <c r="D93">
        <v>5</v>
      </c>
      <c r="E93">
        <v>8680</v>
      </c>
      <c r="F93">
        <v>9</v>
      </c>
      <c r="G93">
        <v>6</v>
      </c>
    </row>
    <row r="94" spans="1:7" hidden="1">
      <c r="A94">
        <v>684238000</v>
      </c>
      <c r="B94">
        <v>14</v>
      </c>
      <c r="C94">
        <v>0</v>
      </c>
      <c r="D94">
        <v>23</v>
      </c>
      <c r="E94">
        <v>1950</v>
      </c>
      <c r="F94">
        <v>3</v>
      </c>
      <c r="G94">
        <v>1</v>
      </c>
    </row>
    <row r="95" spans="1:7" hidden="1">
      <c r="A95">
        <v>604255000</v>
      </c>
      <c r="B95">
        <v>14</v>
      </c>
      <c r="C95">
        <v>0</v>
      </c>
      <c r="D95">
        <v>3</v>
      </c>
      <c r="E95">
        <v>350</v>
      </c>
      <c r="F95">
        <v>4</v>
      </c>
      <c r="G95">
        <v>4</v>
      </c>
    </row>
    <row r="96" spans="1:7" hidden="1">
      <c r="A96">
        <v>650262000</v>
      </c>
      <c r="B96">
        <v>13</v>
      </c>
      <c r="C96">
        <v>0</v>
      </c>
      <c r="D96">
        <v>12</v>
      </c>
      <c r="E96">
        <v>17770</v>
      </c>
      <c r="F96">
        <v>12</v>
      </c>
      <c r="G96">
        <v>0</v>
      </c>
    </row>
    <row r="97" spans="1:7" hidden="1">
      <c r="A97">
        <v>622189000</v>
      </c>
      <c r="B97">
        <v>12</v>
      </c>
      <c r="C97">
        <v>0</v>
      </c>
      <c r="D97">
        <v>11</v>
      </c>
      <c r="E97">
        <v>5260</v>
      </c>
      <c r="F97">
        <v>38</v>
      </c>
      <c r="G97">
        <v>0</v>
      </c>
    </row>
    <row r="98" spans="1:7" hidden="1">
      <c r="A98">
        <v>659576000</v>
      </c>
      <c r="B98">
        <v>12</v>
      </c>
      <c r="C98">
        <v>0</v>
      </c>
      <c r="D98">
        <v>5</v>
      </c>
      <c r="E98">
        <v>360</v>
      </c>
      <c r="F98">
        <v>44</v>
      </c>
      <c r="G98">
        <v>13</v>
      </c>
    </row>
    <row r="99" spans="1:7" hidden="1">
      <c r="A99">
        <v>656138000</v>
      </c>
      <c r="B99">
        <v>12</v>
      </c>
      <c r="C99">
        <v>0</v>
      </c>
      <c r="D99">
        <v>3</v>
      </c>
      <c r="E99">
        <v>7970</v>
      </c>
      <c r="F99">
        <v>17</v>
      </c>
      <c r="G99">
        <v>17</v>
      </c>
    </row>
    <row r="100" spans="1:7" hidden="1">
      <c r="A100">
        <v>679912000</v>
      </c>
      <c r="B100">
        <v>12</v>
      </c>
      <c r="C100">
        <v>0</v>
      </c>
      <c r="D100">
        <v>2</v>
      </c>
      <c r="E100">
        <v>2220</v>
      </c>
      <c r="F100">
        <v>0</v>
      </c>
      <c r="G100">
        <v>0</v>
      </c>
    </row>
    <row r="101" spans="1:7" hidden="1">
      <c r="A101">
        <v>679391000</v>
      </c>
      <c r="B101">
        <v>12</v>
      </c>
      <c r="C101">
        <v>0</v>
      </c>
      <c r="D101">
        <v>1</v>
      </c>
      <c r="E101">
        <v>0</v>
      </c>
      <c r="F101">
        <v>0</v>
      </c>
      <c r="G101">
        <v>0</v>
      </c>
    </row>
    <row r="102" spans="1:7" hidden="1">
      <c r="A102">
        <v>632709000</v>
      </c>
      <c r="B102">
        <v>11</v>
      </c>
      <c r="C102">
        <v>0</v>
      </c>
      <c r="D102">
        <v>972</v>
      </c>
      <c r="E102">
        <v>574200</v>
      </c>
      <c r="F102">
        <v>1357</v>
      </c>
      <c r="G102">
        <v>257</v>
      </c>
    </row>
    <row r="103" spans="1:7" hidden="1">
      <c r="A103">
        <v>665443000</v>
      </c>
      <c r="B103">
        <v>11</v>
      </c>
      <c r="C103">
        <v>0</v>
      </c>
      <c r="D103">
        <v>0</v>
      </c>
      <c r="E103">
        <v>3560</v>
      </c>
      <c r="F103">
        <v>1</v>
      </c>
      <c r="G103">
        <v>0</v>
      </c>
    </row>
    <row r="104" spans="1:7" hidden="1">
      <c r="A104">
        <v>669644000</v>
      </c>
      <c r="B104">
        <v>10</v>
      </c>
      <c r="C104">
        <v>0</v>
      </c>
      <c r="D104">
        <v>2</v>
      </c>
      <c r="E104">
        <v>33550</v>
      </c>
      <c r="F104">
        <v>3</v>
      </c>
      <c r="G104">
        <v>47</v>
      </c>
    </row>
    <row r="105" spans="1:7" hidden="1">
      <c r="A105">
        <v>604308000</v>
      </c>
      <c r="B105">
        <v>10</v>
      </c>
      <c r="C105">
        <v>0</v>
      </c>
      <c r="D105">
        <v>1</v>
      </c>
      <c r="E105">
        <v>450</v>
      </c>
      <c r="F105">
        <v>115</v>
      </c>
      <c r="G105">
        <v>1</v>
      </c>
    </row>
    <row r="106" spans="1:7" hidden="1">
      <c r="A106">
        <v>661239000</v>
      </c>
      <c r="B106">
        <v>9</v>
      </c>
      <c r="C106">
        <v>0</v>
      </c>
      <c r="D106">
        <v>187</v>
      </c>
      <c r="E106">
        <v>91100</v>
      </c>
      <c r="F106">
        <v>101</v>
      </c>
      <c r="G106">
        <v>20</v>
      </c>
    </row>
    <row r="107" spans="1:7" hidden="1">
      <c r="A107">
        <v>629368000</v>
      </c>
      <c r="B107">
        <v>9</v>
      </c>
      <c r="C107">
        <v>0</v>
      </c>
      <c r="D107">
        <v>29</v>
      </c>
      <c r="E107">
        <v>350</v>
      </c>
      <c r="F107">
        <v>0</v>
      </c>
      <c r="G107">
        <v>0</v>
      </c>
    </row>
    <row r="108" spans="1:7" hidden="1">
      <c r="A108">
        <v>604256000</v>
      </c>
      <c r="B108">
        <v>9</v>
      </c>
      <c r="C108">
        <v>0</v>
      </c>
      <c r="D108">
        <v>0</v>
      </c>
      <c r="E108">
        <v>11700</v>
      </c>
      <c r="F108">
        <v>2</v>
      </c>
      <c r="G108">
        <v>13</v>
      </c>
    </row>
    <row r="109" spans="1:7" hidden="1">
      <c r="A109">
        <v>684240000</v>
      </c>
      <c r="B109">
        <v>8</v>
      </c>
      <c r="C109">
        <v>0</v>
      </c>
      <c r="D109">
        <v>14</v>
      </c>
      <c r="E109">
        <v>4780</v>
      </c>
      <c r="F109">
        <v>0</v>
      </c>
      <c r="G109">
        <v>1</v>
      </c>
    </row>
    <row r="110" spans="1:7" hidden="1">
      <c r="A110">
        <v>665442000</v>
      </c>
      <c r="B110">
        <v>8</v>
      </c>
      <c r="C110">
        <v>0</v>
      </c>
      <c r="D110">
        <v>2</v>
      </c>
      <c r="E110">
        <v>11780</v>
      </c>
      <c r="F110">
        <v>1</v>
      </c>
      <c r="G110">
        <v>0</v>
      </c>
    </row>
    <row r="111" spans="1:7" hidden="1">
      <c r="A111">
        <v>610391000</v>
      </c>
      <c r="B111">
        <v>8</v>
      </c>
      <c r="C111">
        <v>0</v>
      </c>
      <c r="D111">
        <v>2</v>
      </c>
      <c r="E111">
        <v>49130</v>
      </c>
      <c r="F111">
        <v>14</v>
      </c>
      <c r="G111">
        <v>3</v>
      </c>
    </row>
    <row r="112" spans="1:7" hidden="1">
      <c r="A112">
        <v>605614000</v>
      </c>
      <c r="B112">
        <v>7</v>
      </c>
      <c r="C112">
        <v>0</v>
      </c>
      <c r="D112">
        <v>6</v>
      </c>
      <c r="E112">
        <v>3130</v>
      </c>
      <c r="F112">
        <v>17</v>
      </c>
      <c r="G112">
        <v>8</v>
      </c>
    </row>
    <row r="113" spans="1:7" hidden="1">
      <c r="A113">
        <v>662379000</v>
      </c>
      <c r="B113">
        <v>7</v>
      </c>
      <c r="C113">
        <v>0</v>
      </c>
      <c r="D113">
        <v>0</v>
      </c>
      <c r="E113">
        <v>0</v>
      </c>
      <c r="F113">
        <v>0</v>
      </c>
      <c r="G113">
        <v>5</v>
      </c>
    </row>
    <row r="114" spans="1:7" hidden="1">
      <c r="A114">
        <v>679911000</v>
      </c>
      <c r="B114">
        <v>6</v>
      </c>
      <c r="C114">
        <v>0</v>
      </c>
      <c r="D114">
        <v>1</v>
      </c>
      <c r="E114">
        <v>83780</v>
      </c>
      <c r="F114">
        <v>0</v>
      </c>
      <c r="G114">
        <v>0</v>
      </c>
    </row>
    <row r="115" spans="1:7" hidden="1">
      <c r="A115">
        <v>601222000</v>
      </c>
      <c r="B115">
        <v>6</v>
      </c>
      <c r="C115">
        <v>0</v>
      </c>
      <c r="D115">
        <v>0</v>
      </c>
      <c r="E115">
        <v>4180</v>
      </c>
      <c r="F115">
        <v>0</v>
      </c>
      <c r="G115">
        <v>0</v>
      </c>
    </row>
    <row r="116" spans="1:7" hidden="1">
      <c r="A116">
        <v>661071000</v>
      </c>
      <c r="B116">
        <v>6</v>
      </c>
      <c r="C116">
        <v>0</v>
      </c>
      <c r="D116">
        <v>0</v>
      </c>
      <c r="E116">
        <v>1380</v>
      </c>
      <c r="F116">
        <v>0</v>
      </c>
      <c r="G116">
        <v>1</v>
      </c>
    </row>
    <row r="117" spans="1:7" hidden="1">
      <c r="A117">
        <v>661242000</v>
      </c>
      <c r="B117">
        <v>5</v>
      </c>
      <c r="C117">
        <v>0</v>
      </c>
      <c r="D117">
        <v>121</v>
      </c>
      <c r="E117">
        <v>13340</v>
      </c>
      <c r="F117">
        <v>50</v>
      </c>
      <c r="G117">
        <v>45</v>
      </c>
    </row>
    <row r="118" spans="1:7" hidden="1">
      <c r="A118">
        <v>602070000</v>
      </c>
      <c r="B118">
        <v>5</v>
      </c>
      <c r="C118">
        <v>0</v>
      </c>
      <c r="D118">
        <v>7</v>
      </c>
      <c r="E118">
        <v>450</v>
      </c>
      <c r="F118">
        <v>5</v>
      </c>
      <c r="G118">
        <v>18</v>
      </c>
    </row>
    <row r="119" spans="1:7" hidden="1">
      <c r="A119">
        <v>669948000</v>
      </c>
      <c r="B119">
        <v>5</v>
      </c>
      <c r="C119">
        <v>0</v>
      </c>
      <c r="D119">
        <v>3</v>
      </c>
      <c r="E119">
        <v>280</v>
      </c>
      <c r="F119">
        <v>0</v>
      </c>
      <c r="G119">
        <v>4</v>
      </c>
    </row>
    <row r="120" spans="1:7" hidden="1">
      <c r="A120">
        <v>674784000</v>
      </c>
      <c r="B120">
        <v>5</v>
      </c>
      <c r="C120">
        <v>0</v>
      </c>
      <c r="D120">
        <v>2</v>
      </c>
      <c r="E120">
        <v>1360</v>
      </c>
      <c r="F120">
        <v>0</v>
      </c>
      <c r="G120">
        <v>1</v>
      </c>
    </row>
    <row r="121" spans="1:7" hidden="1">
      <c r="A121">
        <v>679389000</v>
      </c>
      <c r="B121">
        <v>5</v>
      </c>
      <c r="C121">
        <v>0</v>
      </c>
      <c r="D121">
        <v>0</v>
      </c>
      <c r="E121">
        <v>520</v>
      </c>
      <c r="F121">
        <v>32</v>
      </c>
      <c r="G121">
        <v>5</v>
      </c>
    </row>
    <row r="122" spans="1:7" hidden="1">
      <c r="A122">
        <v>621311000</v>
      </c>
      <c r="B122">
        <v>5</v>
      </c>
      <c r="C122">
        <v>0</v>
      </c>
      <c r="D122">
        <v>0</v>
      </c>
      <c r="E122">
        <v>5110</v>
      </c>
      <c r="F122">
        <v>0</v>
      </c>
      <c r="G122">
        <v>0</v>
      </c>
    </row>
    <row r="123" spans="1:7" hidden="1">
      <c r="A123">
        <v>604323000</v>
      </c>
      <c r="B123">
        <v>4</v>
      </c>
      <c r="C123">
        <v>0</v>
      </c>
      <c r="D123">
        <v>13</v>
      </c>
      <c r="E123">
        <v>1620</v>
      </c>
      <c r="F123">
        <v>5</v>
      </c>
      <c r="G123">
        <v>3</v>
      </c>
    </row>
    <row r="124" spans="1:7" hidden="1">
      <c r="A124">
        <v>621085000</v>
      </c>
      <c r="B124">
        <v>4</v>
      </c>
      <c r="C124">
        <v>0</v>
      </c>
      <c r="D124">
        <v>4</v>
      </c>
      <c r="E124">
        <v>250</v>
      </c>
      <c r="F124">
        <v>0</v>
      </c>
      <c r="G124">
        <v>8</v>
      </c>
    </row>
    <row r="125" spans="1:7" hidden="1">
      <c r="A125">
        <v>669947000</v>
      </c>
      <c r="B125">
        <v>4</v>
      </c>
      <c r="C125">
        <v>0</v>
      </c>
      <c r="D125">
        <v>3</v>
      </c>
      <c r="E125">
        <v>560</v>
      </c>
      <c r="F125">
        <v>1</v>
      </c>
      <c r="G125">
        <v>2</v>
      </c>
    </row>
    <row r="126" spans="1:7" hidden="1">
      <c r="A126">
        <v>679665000</v>
      </c>
      <c r="B126">
        <v>4</v>
      </c>
      <c r="C126">
        <v>0</v>
      </c>
      <c r="D126">
        <v>0</v>
      </c>
      <c r="E126">
        <v>450</v>
      </c>
      <c r="F126">
        <v>0</v>
      </c>
      <c r="G126">
        <v>0</v>
      </c>
    </row>
    <row r="127" spans="1:7" hidden="1">
      <c r="A127">
        <v>665901000</v>
      </c>
      <c r="B127">
        <v>3</v>
      </c>
      <c r="C127">
        <v>0</v>
      </c>
      <c r="D127">
        <v>0</v>
      </c>
      <c r="E127">
        <v>2220</v>
      </c>
      <c r="F127">
        <v>0</v>
      </c>
      <c r="G127">
        <v>0</v>
      </c>
    </row>
    <row r="128" spans="1:7" hidden="1">
      <c r="A128">
        <v>601223000</v>
      </c>
      <c r="B128">
        <v>3</v>
      </c>
      <c r="C128">
        <v>0</v>
      </c>
      <c r="D128">
        <v>0</v>
      </c>
      <c r="E128">
        <v>630</v>
      </c>
      <c r="F128">
        <v>0</v>
      </c>
      <c r="G128">
        <v>0</v>
      </c>
    </row>
    <row r="129" spans="1:7" hidden="1">
      <c r="A129">
        <v>624942000</v>
      </c>
      <c r="B129">
        <v>3</v>
      </c>
      <c r="C129">
        <v>0</v>
      </c>
      <c r="D129">
        <v>0</v>
      </c>
      <c r="E129">
        <v>390</v>
      </c>
      <c r="F129">
        <v>0</v>
      </c>
      <c r="G129">
        <v>0</v>
      </c>
    </row>
    <row r="130" spans="1:7" hidden="1">
      <c r="A130">
        <v>622382000</v>
      </c>
      <c r="B130">
        <v>3</v>
      </c>
      <c r="C130">
        <v>0</v>
      </c>
      <c r="D130">
        <v>0</v>
      </c>
      <c r="E130">
        <v>2580</v>
      </c>
      <c r="F130">
        <v>5</v>
      </c>
      <c r="G130">
        <v>4</v>
      </c>
    </row>
    <row r="131" spans="1:7" hidden="1">
      <c r="A131">
        <v>648161000</v>
      </c>
      <c r="B131">
        <v>2</v>
      </c>
      <c r="C131">
        <v>0</v>
      </c>
      <c r="D131">
        <v>127</v>
      </c>
      <c r="E131">
        <v>780</v>
      </c>
      <c r="F131">
        <v>43</v>
      </c>
      <c r="G131">
        <v>72</v>
      </c>
    </row>
    <row r="132" spans="1:7" hidden="1">
      <c r="A132">
        <v>679910000</v>
      </c>
      <c r="B132">
        <v>2</v>
      </c>
      <c r="C132">
        <v>0</v>
      </c>
      <c r="D132">
        <v>7</v>
      </c>
      <c r="E132">
        <v>0</v>
      </c>
      <c r="F132">
        <v>2</v>
      </c>
      <c r="G132">
        <v>16</v>
      </c>
    </row>
    <row r="133" spans="1:7" hidden="1">
      <c r="A133">
        <v>653607000</v>
      </c>
      <c r="B133">
        <v>2</v>
      </c>
      <c r="C133">
        <v>0</v>
      </c>
      <c r="D133">
        <v>6</v>
      </c>
      <c r="E133">
        <v>630</v>
      </c>
      <c r="F133">
        <v>45</v>
      </c>
      <c r="G133">
        <v>4</v>
      </c>
    </row>
    <row r="134" spans="1:7" hidden="1">
      <c r="A134">
        <v>656136000</v>
      </c>
      <c r="B134">
        <v>2</v>
      </c>
      <c r="C134">
        <v>0</v>
      </c>
      <c r="D134">
        <v>3</v>
      </c>
      <c r="E134">
        <v>0</v>
      </c>
      <c r="F134">
        <v>11</v>
      </c>
      <c r="G134">
        <v>2</v>
      </c>
    </row>
    <row r="135" spans="1:7" hidden="1">
      <c r="A135">
        <v>656134000</v>
      </c>
      <c r="B135">
        <v>2</v>
      </c>
      <c r="C135">
        <v>0</v>
      </c>
      <c r="D135">
        <v>2</v>
      </c>
      <c r="E135">
        <v>4370</v>
      </c>
      <c r="F135">
        <v>10</v>
      </c>
      <c r="G135">
        <v>0</v>
      </c>
    </row>
    <row r="136" spans="1:7" hidden="1">
      <c r="A136">
        <v>621083000</v>
      </c>
      <c r="B136">
        <v>2</v>
      </c>
      <c r="C136">
        <v>0</v>
      </c>
      <c r="D136">
        <v>2</v>
      </c>
      <c r="E136">
        <v>870</v>
      </c>
      <c r="F136">
        <v>0</v>
      </c>
      <c r="G136">
        <v>0</v>
      </c>
    </row>
    <row r="137" spans="1:7" hidden="1">
      <c r="A137">
        <v>659109000</v>
      </c>
      <c r="B137">
        <v>2</v>
      </c>
      <c r="C137">
        <v>0</v>
      </c>
      <c r="D137">
        <v>0</v>
      </c>
      <c r="E137">
        <v>140</v>
      </c>
      <c r="F137">
        <v>0</v>
      </c>
      <c r="G137">
        <v>0</v>
      </c>
    </row>
    <row r="138" spans="1:7" hidden="1">
      <c r="A138">
        <v>683109000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hidden="1">
      <c r="A139">
        <v>674786000</v>
      </c>
      <c r="B139">
        <v>2</v>
      </c>
      <c r="C139">
        <v>0</v>
      </c>
      <c r="D139">
        <v>0</v>
      </c>
      <c r="E139">
        <v>48120</v>
      </c>
      <c r="F139">
        <v>0</v>
      </c>
      <c r="G139">
        <v>0</v>
      </c>
    </row>
    <row r="140" spans="1:7" hidden="1">
      <c r="A140">
        <v>640690000</v>
      </c>
      <c r="B140">
        <v>1</v>
      </c>
      <c r="C140">
        <v>0</v>
      </c>
      <c r="D140">
        <v>497</v>
      </c>
      <c r="E140">
        <v>396110</v>
      </c>
      <c r="F140">
        <v>1253</v>
      </c>
      <c r="G140">
        <v>102</v>
      </c>
    </row>
    <row r="141" spans="1:7" hidden="1">
      <c r="A141">
        <v>632309000</v>
      </c>
      <c r="B141">
        <v>1</v>
      </c>
      <c r="C141">
        <v>0</v>
      </c>
      <c r="D141">
        <v>6</v>
      </c>
      <c r="E141">
        <v>5710</v>
      </c>
      <c r="F141">
        <v>7</v>
      </c>
      <c r="G141">
        <v>4</v>
      </c>
    </row>
    <row r="142" spans="1:7" hidden="1">
      <c r="A142">
        <v>656135000</v>
      </c>
      <c r="B142">
        <v>1</v>
      </c>
      <c r="C142">
        <v>0</v>
      </c>
      <c r="D142">
        <v>4</v>
      </c>
      <c r="E142">
        <v>16460</v>
      </c>
      <c r="F142">
        <v>0</v>
      </c>
      <c r="G142">
        <v>3</v>
      </c>
    </row>
    <row r="143" spans="1:7" hidden="1">
      <c r="A143">
        <v>605360000</v>
      </c>
      <c r="B143">
        <v>1</v>
      </c>
      <c r="C143">
        <v>0</v>
      </c>
      <c r="D143">
        <v>4</v>
      </c>
      <c r="E143">
        <v>630</v>
      </c>
      <c r="F143">
        <v>2</v>
      </c>
      <c r="G143">
        <v>0</v>
      </c>
    </row>
    <row r="144" spans="1:7" hidden="1">
      <c r="A144">
        <v>601624000</v>
      </c>
      <c r="B144">
        <v>1</v>
      </c>
      <c r="C144">
        <v>0</v>
      </c>
      <c r="D144">
        <v>1</v>
      </c>
      <c r="E144">
        <v>1250</v>
      </c>
      <c r="F144">
        <v>0</v>
      </c>
      <c r="G144">
        <v>0</v>
      </c>
    </row>
    <row r="145" spans="1:7" hidden="1">
      <c r="A145">
        <v>629216000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hidden="1">
      <c r="A146">
        <v>633217000</v>
      </c>
      <c r="B146">
        <v>1</v>
      </c>
      <c r="C146">
        <v>0</v>
      </c>
      <c r="D146">
        <v>0</v>
      </c>
      <c r="E146">
        <v>96280</v>
      </c>
      <c r="F146">
        <v>4</v>
      </c>
      <c r="G146">
        <v>1</v>
      </c>
    </row>
    <row r="147" spans="1:7" hidden="1">
      <c r="A147">
        <v>651639000</v>
      </c>
      <c r="B147">
        <v>0</v>
      </c>
      <c r="C147">
        <v>0</v>
      </c>
      <c r="D147">
        <v>7</v>
      </c>
      <c r="E147">
        <v>13600</v>
      </c>
      <c r="F147">
        <v>1</v>
      </c>
      <c r="G147">
        <v>1</v>
      </c>
    </row>
    <row r="148" spans="1:7" hidden="1">
      <c r="A148">
        <v>679892000</v>
      </c>
      <c r="B148">
        <v>0</v>
      </c>
      <c r="C148">
        <v>0</v>
      </c>
      <c r="D148">
        <v>4</v>
      </c>
      <c r="E148">
        <v>0</v>
      </c>
      <c r="F148">
        <v>1</v>
      </c>
      <c r="G148">
        <v>0</v>
      </c>
    </row>
    <row r="149" spans="1:7" hidden="1">
      <c r="A149">
        <v>605359000</v>
      </c>
      <c r="B149">
        <v>0</v>
      </c>
      <c r="C149">
        <v>0</v>
      </c>
      <c r="D149">
        <v>3</v>
      </c>
      <c r="E149">
        <v>630</v>
      </c>
      <c r="F149">
        <v>0</v>
      </c>
      <c r="G149">
        <v>1</v>
      </c>
    </row>
    <row r="150" spans="1:7" hidden="1">
      <c r="A150">
        <v>633214000</v>
      </c>
      <c r="B150">
        <v>0</v>
      </c>
      <c r="C150">
        <v>0</v>
      </c>
      <c r="D150">
        <v>1</v>
      </c>
      <c r="E150">
        <v>1570</v>
      </c>
      <c r="F150">
        <v>0</v>
      </c>
      <c r="G150">
        <v>0</v>
      </c>
    </row>
    <row r="151" spans="1:7" hidden="1">
      <c r="A151">
        <v>621086000</v>
      </c>
      <c r="B151">
        <v>0</v>
      </c>
      <c r="C151">
        <v>0</v>
      </c>
      <c r="D151">
        <v>1</v>
      </c>
      <c r="E151">
        <v>350</v>
      </c>
      <c r="F151">
        <v>0</v>
      </c>
      <c r="G151">
        <v>1</v>
      </c>
    </row>
    <row r="152" spans="1:7" hidden="1">
      <c r="A152">
        <v>604254000</v>
      </c>
      <c r="B152">
        <v>0</v>
      </c>
      <c r="C152">
        <v>0</v>
      </c>
      <c r="D152">
        <v>1</v>
      </c>
      <c r="E152">
        <v>18980</v>
      </c>
      <c r="F152">
        <v>5</v>
      </c>
      <c r="G152">
        <v>6</v>
      </c>
    </row>
    <row r="153" spans="1:7" hidden="1">
      <c r="A153">
        <v>666478000</v>
      </c>
      <c r="B153">
        <v>0</v>
      </c>
      <c r="C153">
        <v>0</v>
      </c>
      <c r="D153">
        <v>0</v>
      </c>
      <c r="E153">
        <v>160</v>
      </c>
      <c r="F153">
        <v>0</v>
      </c>
      <c r="G153">
        <v>0</v>
      </c>
    </row>
    <row r="154" spans="1:7" hidden="1">
      <c r="A154">
        <v>629215000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hidden="1">
      <c r="A155">
        <v>683122000</v>
      </c>
      <c r="B155">
        <v>0</v>
      </c>
      <c r="C155">
        <v>0</v>
      </c>
      <c r="D155">
        <v>0</v>
      </c>
      <c r="E155">
        <v>290</v>
      </c>
      <c r="F155">
        <v>0</v>
      </c>
      <c r="G155">
        <v>0</v>
      </c>
    </row>
    <row r="156" spans="1:7" hidden="1">
      <c r="A156">
        <v>674805000</v>
      </c>
      <c r="B156">
        <v>0</v>
      </c>
      <c r="C156">
        <v>0</v>
      </c>
      <c r="D156">
        <v>0</v>
      </c>
      <c r="E156">
        <v>13260</v>
      </c>
      <c r="F156">
        <v>0</v>
      </c>
      <c r="G156">
        <v>0</v>
      </c>
    </row>
    <row r="157" spans="1:7" hidden="1">
      <c r="A157">
        <v>645386000</v>
      </c>
      <c r="B157">
        <v>0</v>
      </c>
      <c r="C157">
        <v>0</v>
      </c>
      <c r="D157">
        <v>0</v>
      </c>
      <c r="E157">
        <v>800</v>
      </c>
      <c r="F157">
        <v>0</v>
      </c>
      <c r="G157">
        <v>0</v>
      </c>
    </row>
    <row r="158" spans="1:7" hidden="1">
      <c r="A158">
        <v>638527000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hidden="1">
      <c r="A159">
        <v>633884000</v>
      </c>
      <c r="B159">
        <v>0</v>
      </c>
      <c r="C159">
        <v>0</v>
      </c>
      <c r="D159">
        <v>0</v>
      </c>
      <c r="E159">
        <v>116710</v>
      </c>
      <c r="F159">
        <v>0</v>
      </c>
      <c r="G159">
        <v>0</v>
      </c>
    </row>
    <row r="160" spans="1:7" hidden="1">
      <c r="A160">
        <v>629186000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>
      <c r="A161">
        <v>637361000</v>
      </c>
      <c r="B161">
        <v>0</v>
      </c>
      <c r="C161">
        <v>0</v>
      </c>
      <c r="D161">
        <v>0</v>
      </c>
      <c r="E161">
        <v>9320</v>
      </c>
      <c r="F161">
        <v>0</v>
      </c>
      <c r="G161">
        <v>0</v>
      </c>
    </row>
    <row r="162" spans="1:7" hidden="1">
      <c r="A162">
        <v>667429000</v>
      </c>
      <c r="B162">
        <v>0</v>
      </c>
      <c r="C162">
        <v>0</v>
      </c>
      <c r="D162">
        <v>0</v>
      </c>
      <c r="E162">
        <v>430</v>
      </c>
      <c r="F162">
        <v>0</v>
      </c>
      <c r="G162">
        <v>0</v>
      </c>
    </row>
    <row r="163" spans="1:7" hidden="1">
      <c r="A163">
        <v>666473000</v>
      </c>
      <c r="B163">
        <v>0</v>
      </c>
      <c r="C163">
        <v>0</v>
      </c>
      <c r="D163">
        <v>0</v>
      </c>
      <c r="E163">
        <v>190</v>
      </c>
      <c r="F163">
        <v>0</v>
      </c>
      <c r="G163">
        <v>0</v>
      </c>
    </row>
    <row r="164" spans="1:7" hidden="1">
      <c r="A164">
        <v>666474000</v>
      </c>
      <c r="B164">
        <v>0</v>
      </c>
      <c r="C164">
        <v>0</v>
      </c>
      <c r="D164">
        <v>0</v>
      </c>
      <c r="E164">
        <v>780</v>
      </c>
      <c r="F164">
        <v>0</v>
      </c>
      <c r="G164">
        <v>0</v>
      </c>
    </row>
    <row r="165" spans="1:7" hidden="1">
      <c r="A165" t="s">
        <v>10</v>
      </c>
      <c r="B165">
        <v>0</v>
      </c>
      <c r="C165">
        <v>0</v>
      </c>
      <c r="D165">
        <v>0</v>
      </c>
      <c r="E165">
        <v>3370</v>
      </c>
      <c r="F165">
        <v>0</v>
      </c>
      <c r="G165">
        <v>0</v>
      </c>
    </row>
    <row r="166" spans="1:7" hidden="1">
      <c r="A166" t="s">
        <v>11</v>
      </c>
      <c r="B166">
        <v>0</v>
      </c>
      <c r="C166">
        <v>0</v>
      </c>
      <c r="D166">
        <v>0</v>
      </c>
      <c r="E166">
        <v>4170</v>
      </c>
      <c r="F166">
        <v>0</v>
      </c>
      <c r="G166">
        <v>0</v>
      </c>
    </row>
  </sheetData>
  <autoFilter ref="A1:G166">
    <filterColumn colId="1">
      <customFilters and="1">
        <customFilter operator="greaterThanOrEqual" val="100"/>
        <customFilter operator="lessThanOrEqual" val="1000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M1:P24"/>
  <sheetViews>
    <sheetView topLeftCell="G1" workbookViewId="0">
      <selection activeCell="R12" sqref="R12"/>
    </sheetView>
  </sheetViews>
  <sheetFormatPr defaultRowHeight="15"/>
  <sheetData>
    <row r="1" spans="13:16">
      <c r="M1" t="s">
        <v>32</v>
      </c>
      <c r="P1" s="3" t="s">
        <v>13</v>
      </c>
    </row>
    <row r="2" spans="13:16">
      <c r="P2" s="3" t="s">
        <v>14</v>
      </c>
    </row>
    <row r="3" spans="13:16">
      <c r="P3" s="2"/>
    </row>
    <row r="4" spans="13:16">
      <c r="P4" s="3" t="s">
        <v>15</v>
      </c>
    </row>
    <row r="5" spans="13:16">
      <c r="P5" s="3" t="s">
        <v>16</v>
      </c>
    </row>
    <row r="6" spans="13:16">
      <c r="P6" s="3" t="s">
        <v>17</v>
      </c>
    </row>
    <row r="7" spans="13:16">
      <c r="P7" s="2"/>
    </row>
    <row r="8" spans="13:16">
      <c r="P8" s="3" t="s">
        <v>18</v>
      </c>
    </row>
    <row r="9" spans="13:16">
      <c r="P9" s="3" t="s">
        <v>19</v>
      </c>
    </row>
    <row r="10" spans="13:16">
      <c r="P10" s="3" t="s">
        <v>20</v>
      </c>
    </row>
    <row r="11" spans="13:16">
      <c r="P11" s="3" t="s">
        <v>21</v>
      </c>
    </row>
    <row r="12" spans="13:16">
      <c r="P12" s="3" t="s">
        <v>22</v>
      </c>
    </row>
    <row r="13" spans="13:16">
      <c r="P13" s="3" t="s">
        <v>23</v>
      </c>
    </row>
    <row r="14" spans="13:16">
      <c r="P14" s="3" t="s">
        <v>24</v>
      </c>
    </row>
    <row r="15" spans="13:16">
      <c r="P15" s="3" t="s">
        <v>25</v>
      </c>
    </row>
    <row r="16" spans="13:16">
      <c r="P16" s="3" t="s">
        <v>26</v>
      </c>
    </row>
    <row r="17" spans="16:16">
      <c r="P17" s="2"/>
    </row>
    <row r="18" spans="16:16">
      <c r="P18" s="3" t="s">
        <v>27</v>
      </c>
    </row>
    <row r="19" spans="16:16">
      <c r="P19" s="2"/>
    </row>
    <row r="20" spans="16:16">
      <c r="P20" s="3" t="s">
        <v>28</v>
      </c>
    </row>
    <row r="21" spans="16:16">
      <c r="P21" s="3" t="s">
        <v>29</v>
      </c>
    </row>
    <row r="22" spans="16:16">
      <c r="P22" s="3" t="s">
        <v>30</v>
      </c>
    </row>
    <row r="23" spans="16:16">
      <c r="P23" s="2"/>
    </row>
    <row r="24" spans="16:16">
      <c r="P24" s="3" t="s">
        <v>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3:D61"/>
  <sheetViews>
    <sheetView topLeftCell="A61" workbookViewId="0">
      <selection activeCell="A3" sqref="A3:A61"/>
    </sheetView>
  </sheetViews>
  <sheetFormatPr defaultRowHeight="15"/>
  <cols>
    <col min="1" max="1" width="139.5703125" style="70" bestFit="1" customWidth="1"/>
    <col min="2" max="16384" width="9.140625" style="70"/>
  </cols>
  <sheetData>
    <row r="3" spans="1:4">
      <c r="A3" s="70" t="s">
        <v>264</v>
      </c>
    </row>
    <row r="4" spans="1:4">
      <c r="A4" s="70" t="s">
        <v>265</v>
      </c>
    </row>
    <row r="6" spans="1:4">
      <c r="A6" s="70" t="s">
        <v>266</v>
      </c>
      <c r="D6" s="71"/>
    </row>
    <row r="7" spans="1:4">
      <c r="A7" s="70" t="s">
        <v>267</v>
      </c>
      <c r="D7" s="71"/>
    </row>
    <row r="8" spans="1:4">
      <c r="D8" s="71"/>
    </row>
    <row r="9" spans="1:4">
      <c r="A9" s="70" t="s">
        <v>284</v>
      </c>
      <c r="D9" s="71"/>
    </row>
    <row r="10" spans="1:4">
      <c r="A10" s="70" t="s">
        <v>285</v>
      </c>
      <c r="D10" s="71"/>
    </row>
    <row r="11" spans="1:4">
      <c r="A11" s="70" t="s">
        <v>286</v>
      </c>
      <c r="D11" s="71"/>
    </row>
    <row r="12" spans="1:4">
      <c r="D12" s="71"/>
    </row>
    <row r="13" spans="1:4">
      <c r="A13" s="70" t="s">
        <v>295</v>
      </c>
      <c r="D13" s="71"/>
    </row>
    <row r="14" spans="1:4">
      <c r="D14" s="71"/>
    </row>
    <row r="15" spans="1:4">
      <c r="A15" s="70" t="s">
        <v>296</v>
      </c>
      <c r="D15" s="71"/>
    </row>
    <row r="16" spans="1:4">
      <c r="A16" s="70" t="s">
        <v>296</v>
      </c>
      <c r="D16" s="71"/>
    </row>
    <row r="17" spans="1:4">
      <c r="A17" s="70" t="s">
        <v>297</v>
      </c>
      <c r="D17" s="71"/>
    </row>
    <row r="18" spans="1:4">
      <c r="A18" s="70" t="s">
        <v>296</v>
      </c>
      <c r="D18" s="71"/>
    </row>
    <row r="19" spans="1:4">
      <c r="A19" s="70" t="s">
        <v>298</v>
      </c>
      <c r="D19" s="71"/>
    </row>
    <row r="20" spans="1:4">
      <c r="A20" s="70" t="s">
        <v>299</v>
      </c>
      <c r="D20" s="71"/>
    </row>
    <row r="21" spans="1:4">
      <c r="A21" s="70" t="s">
        <v>298</v>
      </c>
      <c r="D21" s="71"/>
    </row>
    <row r="22" spans="1:4">
      <c r="D22" s="71"/>
    </row>
    <row r="23" spans="1:4">
      <c r="D23" s="71"/>
    </row>
    <row r="24" spans="1:4">
      <c r="A24" s="70" t="s">
        <v>301</v>
      </c>
      <c r="D24" s="71"/>
    </row>
    <row r="25" spans="1:4">
      <c r="A25" s="70" t="s">
        <v>302</v>
      </c>
      <c r="D25" s="71"/>
    </row>
    <row r="26" spans="1:4">
      <c r="A26" s="70" t="s">
        <v>303</v>
      </c>
      <c r="D26" s="71"/>
    </row>
    <row r="27" spans="1:4">
      <c r="D27" s="71"/>
    </row>
    <row r="28" spans="1:4">
      <c r="A28" s="70" t="s">
        <v>304</v>
      </c>
      <c r="D28" s="71"/>
    </row>
    <row r="29" spans="1:4">
      <c r="A29" s="70" t="s">
        <v>305</v>
      </c>
      <c r="D29" s="71"/>
    </row>
    <row r="30" spans="1:4">
      <c r="D30" s="71"/>
    </row>
    <row r="31" spans="1:4">
      <c r="A31" s="70" t="s">
        <v>300</v>
      </c>
      <c r="D31" s="71"/>
    </row>
    <row r="32" spans="1:4">
      <c r="A32" s="70" t="s">
        <v>306</v>
      </c>
      <c r="D32" s="71"/>
    </row>
    <row r="33" spans="1:4">
      <c r="A33" s="70" t="s">
        <v>307</v>
      </c>
      <c r="D33" s="71"/>
    </row>
    <row r="34" spans="1:4">
      <c r="A34" s="70" t="s">
        <v>308</v>
      </c>
      <c r="D34" s="71"/>
    </row>
    <row r="36" spans="1:4">
      <c r="A36" s="70" t="s">
        <v>309</v>
      </c>
    </row>
    <row r="37" spans="1:4">
      <c r="A37" s="70" t="s">
        <v>310</v>
      </c>
    </row>
    <row r="39" spans="1:4">
      <c r="A39" s="70" t="s">
        <v>311</v>
      </c>
    </row>
    <row r="40" spans="1:4">
      <c r="A40" s="70" t="s">
        <v>312</v>
      </c>
    </row>
    <row r="42" spans="1:4">
      <c r="A42" s="70" t="s">
        <v>313</v>
      </c>
    </row>
    <row r="43" spans="1:4">
      <c r="A43" s="70" t="s">
        <v>314</v>
      </c>
    </row>
    <row r="46" spans="1:4">
      <c r="A46" s="70" t="s">
        <v>306</v>
      </c>
    </row>
    <row r="47" spans="1:4">
      <c r="A47" s="70" t="s">
        <v>315</v>
      </c>
    </row>
    <row r="48" spans="1:4">
      <c r="A48" s="70" t="s">
        <v>308</v>
      </c>
    </row>
    <row r="50" spans="1:1">
      <c r="A50" s="70" t="s">
        <v>316</v>
      </c>
    </row>
    <row r="51" spans="1:1">
      <c r="A51" s="70" t="s">
        <v>317</v>
      </c>
    </row>
    <row r="53" spans="1:1">
      <c r="A53" s="70" t="s">
        <v>318</v>
      </c>
    </row>
    <row r="54" spans="1:1">
      <c r="A54" s="70" t="s">
        <v>319</v>
      </c>
    </row>
    <row r="56" spans="1:1">
      <c r="A56" s="70" t="s">
        <v>320</v>
      </c>
    </row>
    <row r="57" spans="1:1">
      <c r="A57" s="70" t="s">
        <v>321</v>
      </c>
    </row>
    <row r="59" spans="1:1">
      <c r="A59" s="70" t="s">
        <v>322</v>
      </c>
    </row>
    <row r="60" spans="1:1">
      <c r="A60" s="70" t="s">
        <v>323</v>
      </c>
    </row>
    <row r="61" spans="1:1">
      <c r="A61" s="70" t="s">
        <v>324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676"/>
  <sheetViews>
    <sheetView topLeftCell="A272" workbookViewId="0">
      <selection activeCell="A296" sqref="A296"/>
    </sheetView>
  </sheetViews>
  <sheetFormatPr defaultRowHeight="15"/>
  <cols>
    <col min="1" max="16384" width="9.140625" style="70"/>
  </cols>
  <sheetData>
    <row r="1" spans="1:1">
      <c r="A1" s="71"/>
    </row>
    <row r="2" spans="1:1">
      <c r="A2" s="71" t="s">
        <v>325</v>
      </c>
    </row>
    <row r="3" spans="1:1">
      <c r="A3" s="71" t="s">
        <v>326</v>
      </c>
    </row>
    <row r="4" spans="1:1">
      <c r="A4" s="71" t="s">
        <v>327</v>
      </c>
    </row>
    <row r="5" spans="1:1">
      <c r="A5" s="71" t="s">
        <v>328</v>
      </c>
    </row>
    <row r="6" spans="1:1">
      <c r="A6" s="71" t="s">
        <v>329</v>
      </c>
    </row>
    <row r="7" spans="1:1">
      <c r="A7" s="71" t="s">
        <v>330</v>
      </c>
    </row>
    <row r="8" spans="1:1">
      <c r="A8" s="71" t="s">
        <v>331</v>
      </c>
    </row>
    <row r="9" spans="1:1">
      <c r="A9" s="71" t="s">
        <v>332</v>
      </c>
    </row>
    <row r="10" spans="1:1">
      <c r="A10" s="71" t="s">
        <v>333</v>
      </c>
    </row>
    <row r="11" spans="1:1">
      <c r="A11" s="71" t="s">
        <v>334</v>
      </c>
    </row>
    <row r="12" spans="1:1">
      <c r="A12" s="71" t="s">
        <v>335</v>
      </c>
    </row>
    <row r="13" spans="1:1">
      <c r="A13" s="71" t="s">
        <v>336</v>
      </c>
    </row>
    <row r="14" spans="1:1">
      <c r="A14" s="71" t="s">
        <v>337</v>
      </c>
    </row>
    <row r="15" spans="1:1">
      <c r="A15" s="71" t="s">
        <v>338</v>
      </c>
    </row>
    <row r="16" spans="1:1">
      <c r="A16" s="71" t="s">
        <v>339</v>
      </c>
    </row>
    <row r="17" spans="1:1">
      <c r="A17" s="71" t="s">
        <v>340</v>
      </c>
    </row>
    <row r="18" spans="1:1">
      <c r="A18" s="71" t="s">
        <v>341</v>
      </c>
    </row>
    <row r="19" spans="1:1">
      <c r="A19" s="71" t="s">
        <v>287</v>
      </c>
    </row>
    <row r="20" spans="1:1">
      <c r="A20" s="71"/>
    </row>
    <row r="21" spans="1:1">
      <c r="A21" s="71" t="s">
        <v>268</v>
      </c>
    </row>
    <row r="22" spans="1:1">
      <c r="A22" s="71" t="s">
        <v>269</v>
      </c>
    </row>
    <row r="23" spans="1:1">
      <c r="A23" s="71" t="s">
        <v>270</v>
      </c>
    </row>
    <row r="24" spans="1:1">
      <c r="A24" s="71" t="s">
        <v>271</v>
      </c>
    </row>
    <row r="25" spans="1:1">
      <c r="A25" s="71" t="s">
        <v>272</v>
      </c>
    </row>
    <row r="26" spans="1:1">
      <c r="A26" s="71" t="s">
        <v>273</v>
      </c>
    </row>
    <row r="27" spans="1:1">
      <c r="A27" s="71" t="s">
        <v>274</v>
      </c>
    </row>
    <row r="28" spans="1:1">
      <c r="A28" s="71" t="s">
        <v>275</v>
      </c>
    </row>
    <row r="29" spans="1:1">
      <c r="A29" s="71" t="s">
        <v>276</v>
      </c>
    </row>
    <row r="30" spans="1:1">
      <c r="A30" s="71" t="s">
        <v>277</v>
      </c>
    </row>
    <row r="31" spans="1:1">
      <c r="A31" s="71" t="s">
        <v>278</v>
      </c>
    </row>
    <row r="32" spans="1:1">
      <c r="A32" s="71" t="s">
        <v>279</v>
      </c>
    </row>
    <row r="33" spans="1:1">
      <c r="A33" s="71" t="s">
        <v>280</v>
      </c>
    </row>
    <row r="34" spans="1:1">
      <c r="A34" s="71" t="s">
        <v>281</v>
      </c>
    </row>
    <row r="35" spans="1:1">
      <c r="A35" s="71" t="s">
        <v>282</v>
      </c>
    </row>
    <row r="36" spans="1:1">
      <c r="A36" s="71" t="s">
        <v>283</v>
      </c>
    </row>
    <row r="37" spans="1:1">
      <c r="A37" s="71" t="s">
        <v>287</v>
      </c>
    </row>
    <row r="38" spans="1:1">
      <c r="A38" s="71"/>
    </row>
    <row r="39" spans="1:1">
      <c r="A39" s="71" t="s">
        <v>287</v>
      </c>
    </row>
    <row r="40" spans="1:1">
      <c r="A40" s="71"/>
    </row>
    <row r="41" spans="1:1">
      <c r="A41" s="71" t="s">
        <v>287</v>
      </c>
    </row>
    <row r="42" spans="1:1">
      <c r="A42" s="71"/>
    </row>
    <row r="43" spans="1:1">
      <c r="A43" s="71" t="s">
        <v>288</v>
      </c>
    </row>
    <row r="44" spans="1:1">
      <c r="A44" s="71" t="s">
        <v>289</v>
      </c>
    </row>
    <row r="45" spans="1:1">
      <c r="A45" s="71" t="s">
        <v>290</v>
      </c>
    </row>
    <row r="46" spans="1:1">
      <c r="A46" s="71" t="s">
        <v>291</v>
      </c>
    </row>
    <row r="47" spans="1:1">
      <c r="A47" s="71" t="s">
        <v>292</v>
      </c>
    </row>
    <row r="48" spans="1:1">
      <c r="A48" s="71" t="s">
        <v>293</v>
      </c>
    </row>
    <row r="49" spans="1:1">
      <c r="A49" s="71" t="s">
        <v>294</v>
      </c>
    </row>
    <row r="50" spans="1:1">
      <c r="A50" s="71" t="s">
        <v>287</v>
      </c>
    </row>
    <row r="51" spans="1:1">
      <c r="A51" s="71"/>
    </row>
    <row r="52" spans="1:1">
      <c r="A52" s="71" t="s">
        <v>287</v>
      </c>
    </row>
    <row r="53" spans="1:1">
      <c r="A53" s="71"/>
    </row>
    <row r="54" spans="1:1">
      <c r="A54" s="71" t="s">
        <v>287</v>
      </c>
    </row>
    <row r="55" spans="1:1">
      <c r="A55" s="71"/>
    </row>
    <row r="56" spans="1:1">
      <c r="A56" s="71" t="s">
        <v>287</v>
      </c>
    </row>
    <row r="57" spans="1:1">
      <c r="A57" s="71"/>
    </row>
    <row r="58" spans="1:1">
      <c r="A58" s="71" t="s">
        <v>287</v>
      </c>
    </row>
    <row r="59" spans="1:1">
      <c r="A59" s="71"/>
    </row>
    <row r="60" spans="1:1">
      <c r="A60" s="71" t="s">
        <v>287</v>
      </c>
    </row>
    <row r="61" spans="1:1">
      <c r="A61" s="71"/>
    </row>
    <row r="62" spans="1:1">
      <c r="A62" s="71" t="s">
        <v>287</v>
      </c>
    </row>
    <row r="63" spans="1:1">
      <c r="A63" s="71"/>
    </row>
    <row r="64" spans="1:1">
      <c r="A64" s="71" t="s">
        <v>287</v>
      </c>
    </row>
    <row r="65" spans="1:1">
      <c r="A65" s="71"/>
    </row>
    <row r="66" spans="1:1">
      <c r="A66" s="71" t="s">
        <v>287</v>
      </c>
    </row>
    <row r="67" spans="1:1">
      <c r="A67" s="71"/>
    </row>
    <row r="68" spans="1:1">
      <c r="A68" s="71" t="s">
        <v>287</v>
      </c>
    </row>
    <row r="69" spans="1:1">
      <c r="A69" s="71"/>
    </row>
    <row r="70" spans="1:1">
      <c r="A70" s="71" t="s">
        <v>287</v>
      </c>
    </row>
    <row r="71" spans="1:1">
      <c r="A71" s="71"/>
    </row>
    <row r="72" spans="1:1">
      <c r="A72" s="71" t="s">
        <v>287</v>
      </c>
    </row>
    <row r="73" spans="1:1">
      <c r="A73" s="71"/>
    </row>
    <row r="74" spans="1:1">
      <c r="A74" s="71" t="s">
        <v>342</v>
      </c>
    </row>
    <row r="75" spans="1:1">
      <c r="A75" s="71" t="s">
        <v>343</v>
      </c>
    </row>
    <row r="76" spans="1:1">
      <c r="A76" s="71" t="s">
        <v>344</v>
      </c>
    </row>
    <row r="77" spans="1:1">
      <c r="A77" s="71"/>
    </row>
    <row r="78" spans="1:1">
      <c r="A78" s="71" t="s">
        <v>345</v>
      </c>
    </row>
    <row r="79" spans="1:1">
      <c r="A79" s="71" t="s">
        <v>346</v>
      </c>
    </row>
    <row r="80" spans="1:1">
      <c r="A80" s="71"/>
    </row>
    <row r="81" spans="1:1">
      <c r="A81" s="71" t="s">
        <v>347</v>
      </c>
    </row>
    <row r="82" spans="1:1">
      <c r="A82" s="71" t="s">
        <v>348</v>
      </c>
    </row>
    <row r="83" spans="1:1">
      <c r="A83" s="71" t="s">
        <v>349</v>
      </c>
    </row>
    <row r="84" spans="1:1">
      <c r="A84" s="71"/>
    </row>
    <row r="85" spans="1:1">
      <c r="A85" s="71" t="s">
        <v>350</v>
      </c>
    </row>
    <row r="86" spans="1:1">
      <c r="A86" s="71" t="s">
        <v>351</v>
      </c>
    </row>
    <row r="87" spans="1:1">
      <c r="A87" s="71"/>
    </row>
    <row r="88" spans="1:1">
      <c r="A88" s="71" t="s">
        <v>352</v>
      </c>
    </row>
    <row r="89" spans="1:1">
      <c r="A89" s="71" t="s">
        <v>353</v>
      </c>
    </row>
    <row r="90" spans="1:1">
      <c r="A90" s="71" t="s">
        <v>354</v>
      </c>
    </row>
    <row r="91" spans="1:1">
      <c r="A91" s="71"/>
    </row>
    <row r="92" spans="1:1">
      <c r="A92" s="71" t="s">
        <v>355</v>
      </c>
    </row>
    <row r="93" spans="1:1">
      <c r="A93" s="71" t="s">
        <v>356</v>
      </c>
    </row>
    <row r="94" spans="1:1">
      <c r="A94" s="71"/>
    </row>
    <row r="95" spans="1:1">
      <c r="A95" s="71" t="s">
        <v>357</v>
      </c>
    </row>
    <row r="96" spans="1:1">
      <c r="A96" s="71" t="s">
        <v>358</v>
      </c>
    </row>
    <row r="97" spans="1:1">
      <c r="A97" s="71"/>
    </row>
    <row r="98" spans="1:1">
      <c r="A98" s="71" t="s">
        <v>359</v>
      </c>
    </row>
    <row r="99" spans="1:1">
      <c r="A99" s="71" t="s">
        <v>360</v>
      </c>
    </row>
    <row r="100" spans="1:1">
      <c r="A100" s="71"/>
    </row>
    <row r="101" spans="1:1">
      <c r="A101" s="71" t="s">
        <v>361</v>
      </c>
    </row>
    <row r="102" spans="1:1">
      <c r="A102" s="71" t="s">
        <v>362</v>
      </c>
    </row>
    <row r="103" spans="1:1">
      <c r="A103" s="71" t="s">
        <v>363</v>
      </c>
    </row>
    <row r="104" spans="1:1">
      <c r="A104" s="71" t="s">
        <v>364</v>
      </c>
    </row>
    <row r="105" spans="1:1">
      <c r="A105" s="71" t="s">
        <v>365</v>
      </c>
    </row>
    <row r="106" spans="1:1">
      <c r="A106" s="71" t="s">
        <v>366</v>
      </c>
    </row>
    <row r="107" spans="1:1">
      <c r="A107" s="71" t="s">
        <v>367</v>
      </c>
    </row>
    <row r="108" spans="1:1">
      <c r="A108" s="71" t="s">
        <v>368</v>
      </c>
    </row>
    <row r="109" spans="1:1">
      <c r="A109" s="71" t="s">
        <v>369</v>
      </c>
    </row>
    <row r="110" spans="1:1">
      <c r="A110" s="71" t="s">
        <v>370</v>
      </c>
    </row>
    <row r="111" spans="1:1">
      <c r="A111" s="71" t="s">
        <v>371</v>
      </c>
    </row>
    <row r="112" spans="1:1">
      <c r="A112" s="71"/>
    </row>
    <row r="113" spans="1:1">
      <c r="A113" s="71" t="s">
        <v>372</v>
      </c>
    </row>
    <row r="114" spans="1:1">
      <c r="A114" s="71" t="s">
        <v>373</v>
      </c>
    </row>
    <row r="115" spans="1:1">
      <c r="A115" s="71" t="s">
        <v>374</v>
      </c>
    </row>
    <row r="116" spans="1:1">
      <c r="A116" s="71" t="s">
        <v>375</v>
      </c>
    </row>
    <row r="117" spans="1:1">
      <c r="A117" s="71" t="s">
        <v>376</v>
      </c>
    </row>
    <row r="118" spans="1:1">
      <c r="A118" s="71" t="s">
        <v>377</v>
      </c>
    </row>
    <row r="119" spans="1:1">
      <c r="A119" s="71" t="s">
        <v>378</v>
      </c>
    </row>
    <row r="120" spans="1:1">
      <c r="A120" s="71" t="s">
        <v>379</v>
      </c>
    </row>
    <row r="121" spans="1:1">
      <c r="A121" s="71" t="s">
        <v>380</v>
      </c>
    </row>
    <row r="122" spans="1:1">
      <c r="A122" s="71" t="s">
        <v>381</v>
      </c>
    </row>
    <row r="123" spans="1:1">
      <c r="A123" s="71" t="s">
        <v>382</v>
      </c>
    </row>
    <row r="124" spans="1:1">
      <c r="A124" s="71" t="s">
        <v>383</v>
      </c>
    </row>
    <row r="125" spans="1:1">
      <c r="A125" s="71" t="s">
        <v>384</v>
      </c>
    </row>
    <row r="126" spans="1:1">
      <c r="A126" s="71" t="s">
        <v>385</v>
      </c>
    </row>
    <row r="127" spans="1:1">
      <c r="A127" s="71" t="s">
        <v>386</v>
      </c>
    </row>
    <row r="128" spans="1:1">
      <c r="A128" s="71" t="s">
        <v>387</v>
      </c>
    </row>
    <row r="129" spans="1:1">
      <c r="A129" s="71" t="s">
        <v>388</v>
      </c>
    </row>
    <row r="130" spans="1:1">
      <c r="A130" s="71" t="s">
        <v>389</v>
      </c>
    </row>
    <row r="131" spans="1:1">
      <c r="A131" s="71" t="s">
        <v>390</v>
      </c>
    </row>
    <row r="132" spans="1:1">
      <c r="A132" s="71" t="s">
        <v>391</v>
      </c>
    </row>
    <row r="133" spans="1:1">
      <c r="A133" s="71" t="s">
        <v>392</v>
      </c>
    </row>
    <row r="134" spans="1:1">
      <c r="A134" s="71" t="s">
        <v>393</v>
      </c>
    </row>
    <row r="135" spans="1:1">
      <c r="A135" s="71"/>
    </row>
    <row r="136" spans="1:1">
      <c r="A136" s="71" t="s">
        <v>287</v>
      </c>
    </row>
    <row r="137" spans="1:1">
      <c r="A137" s="71"/>
    </row>
    <row r="138" spans="1:1">
      <c r="A138" s="71" t="s">
        <v>394</v>
      </c>
    </row>
    <row r="139" spans="1:1">
      <c r="A139" s="71" t="s">
        <v>348</v>
      </c>
    </row>
    <row r="140" spans="1:1">
      <c r="A140" s="71" t="s">
        <v>395</v>
      </c>
    </row>
    <row r="141" spans="1:1">
      <c r="A141" s="71"/>
    </row>
    <row r="142" spans="1:1">
      <c r="A142" s="71" t="s">
        <v>350</v>
      </c>
    </row>
    <row r="143" spans="1:1">
      <c r="A143" s="71" t="s">
        <v>396</v>
      </c>
    </row>
    <row r="144" spans="1:1">
      <c r="A144" s="71"/>
    </row>
    <row r="145" spans="1:1">
      <c r="A145" s="71" t="s">
        <v>352</v>
      </c>
    </row>
    <row r="146" spans="1:1">
      <c r="A146" s="71" t="s">
        <v>397</v>
      </c>
    </row>
    <row r="147" spans="1:1">
      <c r="A147" s="71" t="s">
        <v>398</v>
      </c>
    </row>
    <row r="148" spans="1:1">
      <c r="A148" s="71"/>
    </row>
    <row r="149" spans="1:1">
      <c r="A149" s="71" t="s">
        <v>355</v>
      </c>
    </row>
    <row r="150" spans="1:1">
      <c r="A150" s="71" t="s">
        <v>399</v>
      </c>
    </row>
    <row r="151" spans="1:1">
      <c r="A151" s="71"/>
    </row>
    <row r="152" spans="1:1">
      <c r="A152" s="71" t="s">
        <v>357</v>
      </c>
    </row>
    <row r="153" spans="1:1">
      <c r="A153" s="71" t="s">
        <v>400</v>
      </c>
    </row>
    <row r="154" spans="1:1">
      <c r="A154" s="71"/>
    </row>
    <row r="155" spans="1:1">
      <c r="A155" s="71" t="s">
        <v>359</v>
      </c>
    </row>
    <row r="156" spans="1:1">
      <c r="A156" s="71" t="s">
        <v>360</v>
      </c>
    </row>
    <row r="157" spans="1:1">
      <c r="A157" s="71"/>
    </row>
    <row r="158" spans="1:1">
      <c r="A158" s="71" t="s">
        <v>361</v>
      </c>
    </row>
    <row r="159" spans="1:1">
      <c r="A159" s="71" t="s">
        <v>362</v>
      </c>
    </row>
    <row r="160" spans="1:1">
      <c r="A160" s="71" t="s">
        <v>401</v>
      </c>
    </row>
    <row r="161" spans="1:1">
      <c r="A161" s="71" t="s">
        <v>364</v>
      </c>
    </row>
    <row r="162" spans="1:1">
      <c r="A162" s="71" t="s">
        <v>402</v>
      </c>
    </row>
    <row r="163" spans="1:1">
      <c r="A163" s="71" t="s">
        <v>403</v>
      </c>
    </row>
    <row r="164" spans="1:1">
      <c r="A164" s="71" t="s">
        <v>404</v>
      </c>
    </row>
    <row r="165" spans="1:1">
      <c r="A165" s="71" t="s">
        <v>405</v>
      </c>
    </row>
    <row r="166" spans="1:1">
      <c r="A166" s="71" t="s">
        <v>406</v>
      </c>
    </row>
    <row r="167" spans="1:1">
      <c r="A167" s="71" t="s">
        <v>407</v>
      </c>
    </row>
    <row r="168" spans="1:1">
      <c r="A168" s="71" t="s">
        <v>408</v>
      </c>
    </row>
    <row r="169" spans="1:1">
      <c r="A169" s="71" t="s">
        <v>409</v>
      </c>
    </row>
    <row r="170" spans="1:1">
      <c r="A170" s="71" t="s">
        <v>410</v>
      </c>
    </row>
    <row r="171" spans="1:1">
      <c r="A171" s="71" t="s">
        <v>411</v>
      </c>
    </row>
    <row r="172" spans="1:1">
      <c r="A172" s="71" t="s">
        <v>412</v>
      </c>
    </row>
    <row r="173" spans="1:1">
      <c r="A173" s="71" t="s">
        <v>413</v>
      </c>
    </row>
    <row r="174" spans="1:1">
      <c r="A174" s="71" t="s">
        <v>414</v>
      </c>
    </row>
    <row r="175" spans="1:1">
      <c r="A175" s="71" t="s">
        <v>415</v>
      </c>
    </row>
    <row r="176" spans="1:1">
      <c r="A176" s="71" t="s">
        <v>416</v>
      </c>
    </row>
    <row r="177" spans="1:1">
      <c r="A177" s="71" t="s">
        <v>417</v>
      </c>
    </row>
    <row r="178" spans="1:1">
      <c r="A178" s="71" t="s">
        <v>418</v>
      </c>
    </row>
    <row r="179" spans="1:1">
      <c r="A179" s="71" t="s">
        <v>419</v>
      </c>
    </row>
    <row r="180" spans="1:1">
      <c r="A180" s="71" t="s">
        <v>420</v>
      </c>
    </row>
    <row r="181" spans="1:1">
      <c r="A181" s="71" t="s">
        <v>421</v>
      </c>
    </row>
    <row r="182" spans="1:1">
      <c r="A182" s="71" t="s">
        <v>422</v>
      </c>
    </row>
    <row r="183" spans="1:1">
      <c r="A183" s="71"/>
    </row>
    <row r="184" spans="1:1">
      <c r="A184" s="71" t="s">
        <v>372</v>
      </c>
    </row>
    <row r="185" spans="1:1">
      <c r="A185" s="71" t="s">
        <v>423</v>
      </c>
    </row>
    <row r="186" spans="1:1">
      <c r="A186" s="71" t="s">
        <v>424</v>
      </c>
    </row>
    <row r="187" spans="1:1">
      <c r="A187" s="71" t="s">
        <v>425</v>
      </c>
    </row>
    <row r="188" spans="1:1">
      <c r="A188" s="71" t="s">
        <v>426</v>
      </c>
    </row>
    <row r="189" spans="1:1">
      <c r="A189" s="71" t="s">
        <v>427</v>
      </c>
    </row>
    <row r="190" spans="1:1">
      <c r="A190" s="71" t="s">
        <v>428</v>
      </c>
    </row>
    <row r="191" spans="1:1">
      <c r="A191" s="71" t="s">
        <v>429</v>
      </c>
    </row>
    <row r="192" spans="1:1">
      <c r="A192" s="71" t="s">
        <v>430</v>
      </c>
    </row>
    <row r="193" spans="1:1">
      <c r="A193" s="71" t="s">
        <v>431</v>
      </c>
    </row>
    <row r="194" spans="1:1">
      <c r="A194" s="71" t="s">
        <v>432</v>
      </c>
    </row>
    <row r="195" spans="1:1">
      <c r="A195" s="71" t="s">
        <v>433</v>
      </c>
    </row>
    <row r="196" spans="1:1">
      <c r="A196" s="71" t="s">
        <v>434</v>
      </c>
    </row>
    <row r="197" spans="1:1">
      <c r="A197" s="71" t="s">
        <v>435</v>
      </c>
    </row>
    <row r="198" spans="1:1">
      <c r="A198" s="71" t="s">
        <v>436</v>
      </c>
    </row>
    <row r="199" spans="1:1">
      <c r="A199" s="71" t="s">
        <v>437</v>
      </c>
    </row>
    <row r="200" spans="1:1">
      <c r="A200" s="71" t="s">
        <v>438</v>
      </c>
    </row>
    <row r="201" spans="1:1">
      <c r="A201" s="71" t="s">
        <v>439</v>
      </c>
    </row>
    <row r="202" spans="1:1">
      <c r="A202" s="71"/>
    </row>
    <row r="203" spans="1:1">
      <c r="A203" s="71" t="s">
        <v>287</v>
      </c>
    </row>
    <row r="204" spans="1:1">
      <c r="A204" s="71"/>
    </row>
    <row r="205" spans="1:1">
      <c r="A205" s="71" t="s">
        <v>440</v>
      </c>
    </row>
    <row r="206" spans="1:1">
      <c r="A206" s="71" t="s">
        <v>441</v>
      </c>
    </row>
    <row r="207" spans="1:1">
      <c r="A207" s="71">
        <v>1</v>
      </c>
    </row>
    <row r="208" spans="1:1">
      <c r="A208" s="71" t="s">
        <v>442</v>
      </c>
    </row>
    <row r="209" spans="1:1">
      <c r="A209" s="71" t="s">
        <v>343</v>
      </c>
    </row>
    <row r="210" spans="1:1">
      <c r="A210" s="71" t="s">
        <v>344</v>
      </c>
    </row>
    <row r="211" spans="1:1">
      <c r="A211" s="71"/>
    </row>
    <row r="212" spans="1:1">
      <c r="A212" s="71" t="s">
        <v>345</v>
      </c>
    </row>
    <row r="213" spans="1:1">
      <c r="A213" s="71" t="s">
        <v>346</v>
      </c>
    </row>
    <row r="214" spans="1:1">
      <c r="A214" s="71"/>
    </row>
    <row r="215" spans="1:1">
      <c r="A215" s="71" t="s">
        <v>443</v>
      </c>
    </row>
    <row r="216" spans="1:1">
      <c r="A216" s="71" t="s">
        <v>348</v>
      </c>
    </row>
    <row r="217" spans="1:1">
      <c r="A217" s="71" t="s">
        <v>444</v>
      </c>
    </row>
    <row r="218" spans="1:1">
      <c r="A218" s="71"/>
    </row>
    <row r="219" spans="1:1">
      <c r="A219" s="71" t="s">
        <v>350</v>
      </c>
    </row>
    <row r="220" spans="1:1">
      <c r="A220" s="71" t="s">
        <v>445</v>
      </c>
    </row>
    <row r="221" spans="1:1">
      <c r="A221" s="71"/>
    </row>
    <row r="222" spans="1:1">
      <c r="A222" s="71" t="s">
        <v>352</v>
      </c>
    </row>
    <row r="223" spans="1:1">
      <c r="A223" s="71" t="s">
        <v>446</v>
      </c>
    </row>
    <row r="224" spans="1:1">
      <c r="A224" s="71" t="s">
        <v>447</v>
      </c>
    </row>
    <row r="225" spans="1:1">
      <c r="A225" s="71"/>
    </row>
    <row r="226" spans="1:1">
      <c r="A226" s="71" t="s">
        <v>355</v>
      </c>
    </row>
    <row r="227" spans="1:1">
      <c r="A227" s="71" t="s">
        <v>448</v>
      </c>
    </row>
    <row r="228" spans="1:1">
      <c r="A228" s="71"/>
    </row>
    <row r="229" spans="1:1">
      <c r="A229" s="71" t="s">
        <v>357</v>
      </c>
    </row>
    <row r="230" spans="1:1">
      <c r="A230" s="71" t="s">
        <v>449</v>
      </c>
    </row>
    <row r="231" spans="1:1">
      <c r="A231" s="71"/>
    </row>
    <row r="232" spans="1:1">
      <c r="A232" s="71" t="s">
        <v>359</v>
      </c>
    </row>
    <row r="233" spans="1:1">
      <c r="A233" s="71" t="s">
        <v>360</v>
      </c>
    </row>
    <row r="234" spans="1:1">
      <c r="A234" s="71"/>
    </row>
    <row r="235" spans="1:1">
      <c r="A235" s="71" t="s">
        <v>361</v>
      </c>
    </row>
    <row r="236" spans="1:1">
      <c r="A236" s="71" t="s">
        <v>362</v>
      </c>
    </row>
    <row r="237" spans="1:1">
      <c r="A237" s="71" t="s">
        <v>450</v>
      </c>
    </row>
    <row r="238" spans="1:1">
      <c r="A238" s="71" t="s">
        <v>364</v>
      </c>
    </row>
    <row r="239" spans="1:1">
      <c r="A239" s="71" t="s">
        <v>451</v>
      </c>
    </row>
    <row r="240" spans="1:1">
      <c r="A240" s="71" t="s">
        <v>452</v>
      </c>
    </row>
    <row r="241" spans="1:1">
      <c r="A241" s="71" t="s">
        <v>453</v>
      </c>
    </row>
    <row r="242" spans="1:1">
      <c r="A242" s="71" t="s">
        <v>454</v>
      </c>
    </row>
    <row r="243" spans="1:1">
      <c r="A243" s="71" t="s">
        <v>455</v>
      </c>
    </row>
    <row r="244" spans="1:1">
      <c r="A244" s="71" t="s">
        <v>456</v>
      </c>
    </row>
    <row r="245" spans="1:1">
      <c r="A245" s="71" t="s">
        <v>457</v>
      </c>
    </row>
    <row r="246" spans="1:1">
      <c r="A246" s="71"/>
    </row>
    <row r="247" spans="1:1">
      <c r="A247" s="71" t="s">
        <v>372</v>
      </c>
    </row>
    <row r="248" spans="1:1">
      <c r="A248" s="71" t="s">
        <v>458</v>
      </c>
    </row>
    <row r="249" spans="1:1">
      <c r="A249" s="71" t="s">
        <v>459</v>
      </c>
    </row>
    <row r="250" spans="1:1">
      <c r="A250" s="71" t="s">
        <v>460</v>
      </c>
    </row>
    <row r="251" spans="1:1">
      <c r="A251" s="71" t="s">
        <v>461</v>
      </c>
    </row>
    <row r="252" spans="1:1">
      <c r="A252" s="71" t="s">
        <v>462</v>
      </c>
    </row>
    <row r="253" spans="1:1">
      <c r="A253" s="71" t="s">
        <v>463</v>
      </c>
    </row>
    <row r="254" spans="1:1">
      <c r="A254" s="71" t="s">
        <v>464</v>
      </c>
    </row>
    <row r="255" spans="1:1">
      <c r="A255" s="71" t="s">
        <v>465</v>
      </c>
    </row>
    <row r="256" spans="1:1">
      <c r="A256" s="71" t="s">
        <v>466</v>
      </c>
    </row>
    <row r="257" spans="1:1">
      <c r="A257" s="71" t="s">
        <v>467</v>
      </c>
    </row>
    <row r="258" spans="1:1">
      <c r="A258" s="71" t="s">
        <v>468</v>
      </c>
    </row>
    <row r="259" spans="1:1">
      <c r="A259" s="71" t="s">
        <v>469</v>
      </c>
    </row>
    <row r="260" spans="1:1">
      <c r="A260" s="71" t="s">
        <v>470</v>
      </c>
    </row>
    <row r="261" spans="1:1">
      <c r="A261" s="71" t="s">
        <v>471</v>
      </c>
    </row>
    <row r="262" spans="1:1">
      <c r="A262" s="71" t="s">
        <v>472</v>
      </c>
    </row>
    <row r="263" spans="1:1">
      <c r="A263" s="71" t="s">
        <v>473</v>
      </c>
    </row>
    <row r="264" spans="1:1">
      <c r="A264" s="71" t="s">
        <v>474</v>
      </c>
    </row>
    <row r="265" spans="1:1">
      <c r="A265" s="71" t="s">
        <v>475</v>
      </c>
    </row>
    <row r="266" spans="1:1">
      <c r="A266" s="71" t="s">
        <v>476</v>
      </c>
    </row>
    <row r="267" spans="1:1">
      <c r="A267" s="71" t="s">
        <v>477</v>
      </c>
    </row>
    <row r="268" spans="1:1">
      <c r="A268" s="71" t="s">
        <v>478</v>
      </c>
    </row>
    <row r="269" spans="1:1">
      <c r="A269" s="71"/>
    </row>
    <row r="270" spans="1:1">
      <c r="A270" s="71" t="s">
        <v>287</v>
      </c>
    </row>
    <row r="271" spans="1:1">
      <c r="A271" s="71"/>
    </row>
    <row r="272" spans="1:1">
      <c r="A272" s="71" t="s">
        <v>479</v>
      </c>
    </row>
    <row r="273" spans="1:1">
      <c r="A273" s="71" t="s">
        <v>348</v>
      </c>
    </row>
    <row r="274" spans="1:1">
      <c r="A274" s="71" t="s">
        <v>480</v>
      </c>
    </row>
    <row r="275" spans="1:1">
      <c r="A275" s="71"/>
    </row>
    <row r="276" spans="1:1">
      <c r="A276" s="71" t="s">
        <v>350</v>
      </c>
    </row>
    <row r="277" spans="1:1">
      <c r="A277" s="71" t="s">
        <v>481</v>
      </c>
    </row>
    <row r="278" spans="1:1">
      <c r="A278" s="71"/>
    </row>
    <row r="279" spans="1:1">
      <c r="A279" s="71" t="s">
        <v>352</v>
      </c>
    </row>
    <row r="280" spans="1:1">
      <c r="A280" s="71" t="s">
        <v>482</v>
      </c>
    </row>
    <row r="281" spans="1:1">
      <c r="A281" s="71" t="s">
        <v>483</v>
      </c>
    </row>
    <row r="282" spans="1:1">
      <c r="A282" s="71"/>
    </row>
    <row r="283" spans="1:1">
      <c r="A283" s="71" t="s">
        <v>355</v>
      </c>
    </row>
    <row r="284" spans="1:1">
      <c r="A284" s="71" t="s">
        <v>484</v>
      </c>
    </row>
    <row r="285" spans="1:1">
      <c r="A285" s="71"/>
    </row>
    <row r="286" spans="1:1">
      <c r="A286" s="71" t="s">
        <v>357</v>
      </c>
    </row>
    <row r="287" spans="1:1">
      <c r="A287" s="71" t="s">
        <v>485</v>
      </c>
    </row>
    <row r="288" spans="1:1">
      <c r="A288" s="71"/>
    </row>
    <row r="289" spans="1:1">
      <c r="A289" s="71" t="s">
        <v>359</v>
      </c>
    </row>
    <row r="290" spans="1:1">
      <c r="A290" s="71" t="s">
        <v>360</v>
      </c>
    </row>
    <row r="291" spans="1:1">
      <c r="A291" s="71"/>
    </row>
    <row r="292" spans="1:1">
      <c r="A292" s="71" t="s">
        <v>361</v>
      </c>
    </row>
    <row r="293" spans="1:1">
      <c r="A293" s="71" t="s">
        <v>362</v>
      </c>
    </row>
    <row r="294" spans="1:1">
      <c r="A294" s="71" t="s">
        <v>486</v>
      </c>
    </row>
    <row r="295" spans="1:1">
      <c r="A295" s="71" t="s">
        <v>364</v>
      </c>
    </row>
    <row r="296" spans="1:1">
      <c r="A296" s="71" t="s">
        <v>487</v>
      </c>
    </row>
    <row r="297" spans="1:1">
      <c r="A297" s="71" t="s">
        <v>488</v>
      </c>
    </row>
    <row r="298" spans="1:1">
      <c r="A298" s="71" t="s">
        <v>489</v>
      </c>
    </row>
    <row r="299" spans="1:1">
      <c r="A299" s="71" t="s">
        <v>490</v>
      </c>
    </row>
    <row r="300" spans="1:1">
      <c r="A300" s="71" t="s">
        <v>491</v>
      </c>
    </row>
    <row r="301" spans="1:1">
      <c r="A301" s="71" t="s">
        <v>492</v>
      </c>
    </row>
    <row r="302" spans="1:1">
      <c r="A302" s="71" t="s">
        <v>493</v>
      </c>
    </row>
    <row r="303" spans="1:1">
      <c r="A303" s="71"/>
    </row>
    <row r="304" spans="1:1">
      <c r="A304" s="71" t="s">
        <v>372</v>
      </c>
    </row>
    <row r="305" spans="1:1">
      <c r="A305" s="71" t="s">
        <v>494</v>
      </c>
    </row>
    <row r="306" spans="1:1">
      <c r="A306" s="71" t="s">
        <v>495</v>
      </c>
    </row>
    <row r="307" spans="1:1">
      <c r="A307" s="71" t="s">
        <v>496</v>
      </c>
    </row>
    <row r="308" spans="1:1">
      <c r="A308" s="71" t="s">
        <v>497</v>
      </c>
    </row>
    <row r="309" spans="1:1">
      <c r="A309" s="71" t="s">
        <v>498</v>
      </c>
    </row>
    <row r="310" spans="1:1">
      <c r="A310" s="71" t="s">
        <v>499</v>
      </c>
    </row>
    <row r="311" spans="1:1">
      <c r="A311" s="71" t="s">
        <v>500</v>
      </c>
    </row>
    <row r="312" spans="1:1">
      <c r="A312" s="71" t="s">
        <v>501</v>
      </c>
    </row>
    <row r="313" spans="1:1">
      <c r="A313" s="71" t="s">
        <v>502</v>
      </c>
    </row>
    <row r="314" spans="1:1">
      <c r="A314" s="71" t="s">
        <v>503</v>
      </c>
    </row>
    <row r="315" spans="1:1">
      <c r="A315" s="71" t="s">
        <v>504</v>
      </c>
    </row>
    <row r="316" spans="1:1">
      <c r="A316" s="71" t="s">
        <v>505</v>
      </c>
    </row>
    <row r="317" spans="1:1">
      <c r="A317" s="71" t="s">
        <v>506</v>
      </c>
    </row>
    <row r="318" spans="1:1">
      <c r="A318" s="71" t="s">
        <v>507</v>
      </c>
    </row>
    <row r="319" spans="1:1">
      <c r="A319" s="71" t="s">
        <v>508</v>
      </c>
    </row>
    <row r="320" spans="1:1">
      <c r="A320" s="71" t="s">
        <v>509</v>
      </c>
    </row>
    <row r="321" spans="1:1">
      <c r="A321" s="71" t="s">
        <v>510</v>
      </c>
    </row>
    <row r="322" spans="1:1">
      <c r="A322" s="71"/>
    </row>
    <row r="323" spans="1:1">
      <c r="A323" s="71" t="s">
        <v>287</v>
      </c>
    </row>
    <row r="324" spans="1:1">
      <c r="A324" s="71"/>
    </row>
    <row r="325" spans="1:1">
      <c r="A325" s="71" t="s">
        <v>511</v>
      </c>
    </row>
    <row r="326" spans="1:1">
      <c r="A326" s="71" t="s">
        <v>348</v>
      </c>
    </row>
    <row r="327" spans="1:1">
      <c r="A327" s="71" t="s">
        <v>512</v>
      </c>
    </row>
    <row r="328" spans="1:1">
      <c r="A328" s="71" t="s">
        <v>513</v>
      </c>
    </row>
    <row r="329" spans="1:1">
      <c r="A329" s="71"/>
    </row>
    <row r="330" spans="1:1">
      <c r="A330" s="71" t="s">
        <v>350</v>
      </c>
    </row>
    <row r="331" spans="1:1">
      <c r="A331" s="71" t="s">
        <v>514</v>
      </c>
    </row>
    <row r="332" spans="1:1">
      <c r="A332" s="71"/>
    </row>
    <row r="333" spans="1:1">
      <c r="A333" s="71" t="s">
        <v>352</v>
      </c>
    </row>
    <row r="334" spans="1:1">
      <c r="A334" s="71" t="s">
        <v>515</v>
      </c>
    </row>
    <row r="335" spans="1:1">
      <c r="A335" s="71" t="s">
        <v>516</v>
      </c>
    </row>
    <row r="336" spans="1:1">
      <c r="A336" s="71" t="s">
        <v>517</v>
      </c>
    </row>
    <row r="337" spans="1:1">
      <c r="A337" s="71"/>
    </row>
    <row r="338" spans="1:1">
      <c r="A338" s="71" t="s">
        <v>355</v>
      </c>
    </row>
    <row r="339" spans="1:1">
      <c r="A339" s="71" t="s">
        <v>518</v>
      </c>
    </row>
    <row r="340" spans="1:1">
      <c r="A340" s="71" t="s">
        <v>519</v>
      </c>
    </row>
    <row r="341" spans="1:1">
      <c r="A341" s="71"/>
    </row>
    <row r="342" spans="1:1">
      <c r="A342" s="71" t="s">
        <v>357</v>
      </c>
    </row>
    <row r="343" spans="1:1">
      <c r="A343" s="71" t="s">
        <v>520</v>
      </c>
    </row>
    <row r="344" spans="1:1">
      <c r="A344" s="71"/>
    </row>
    <row r="345" spans="1:1">
      <c r="A345" s="71" t="s">
        <v>359</v>
      </c>
    </row>
    <row r="346" spans="1:1">
      <c r="A346" s="71" t="s">
        <v>360</v>
      </c>
    </row>
    <row r="347" spans="1:1">
      <c r="A347" s="71"/>
    </row>
    <row r="348" spans="1:1">
      <c r="A348" s="71" t="s">
        <v>361</v>
      </c>
    </row>
    <row r="349" spans="1:1">
      <c r="A349" s="71" t="s">
        <v>362</v>
      </c>
    </row>
    <row r="350" spans="1:1">
      <c r="A350" s="71" t="s">
        <v>521</v>
      </c>
    </row>
    <row r="351" spans="1:1">
      <c r="A351" s="71" t="s">
        <v>364</v>
      </c>
    </row>
    <row r="352" spans="1:1">
      <c r="A352" s="71" t="s">
        <v>522</v>
      </c>
    </row>
    <row r="353" spans="1:1">
      <c r="A353" s="71" t="s">
        <v>523</v>
      </c>
    </row>
    <row r="354" spans="1:1">
      <c r="A354" s="71" t="s">
        <v>524</v>
      </c>
    </row>
    <row r="355" spans="1:1">
      <c r="A355" s="71" t="s">
        <v>525</v>
      </c>
    </row>
    <row r="356" spans="1:1">
      <c r="A356" s="71" t="s">
        <v>526</v>
      </c>
    </row>
    <row r="357" spans="1:1">
      <c r="A357" s="71" t="s">
        <v>527</v>
      </c>
    </row>
    <row r="358" spans="1:1">
      <c r="A358" s="71" t="s">
        <v>528</v>
      </c>
    </row>
    <row r="359" spans="1:1">
      <c r="A359" s="71" t="s">
        <v>529</v>
      </c>
    </row>
    <row r="360" spans="1:1">
      <c r="A360" s="71" t="s">
        <v>530</v>
      </c>
    </row>
    <row r="361" spans="1:1">
      <c r="A361" s="71" t="s">
        <v>531</v>
      </c>
    </row>
    <row r="362" spans="1:1">
      <c r="A362" s="71" t="s">
        <v>532</v>
      </c>
    </row>
    <row r="363" spans="1:1">
      <c r="A363" s="71"/>
    </row>
    <row r="364" spans="1:1">
      <c r="A364" s="71" t="s">
        <v>372</v>
      </c>
    </row>
    <row r="365" spans="1:1">
      <c r="A365" s="71" t="s">
        <v>533</v>
      </c>
    </row>
    <row r="366" spans="1:1">
      <c r="A366" s="71" t="s">
        <v>534</v>
      </c>
    </row>
    <row r="367" spans="1:1">
      <c r="A367" s="71" t="s">
        <v>535</v>
      </c>
    </row>
    <row r="368" spans="1:1">
      <c r="A368" s="71" t="s">
        <v>536</v>
      </c>
    </row>
    <row r="369" spans="1:1">
      <c r="A369" s="71" t="s">
        <v>537</v>
      </c>
    </row>
    <row r="370" spans="1:1">
      <c r="A370" s="71" t="s">
        <v>538</v>
      </c>
    </row>
    <row r="371" spans="1:1">
      <c r="A371" s="71" t="s">
        <v>539</v>
      </c>
    </row>
    <row r="372" spans="1:1">
      <c r="A372" s="71" t="s">
        <v>540</v>
      </c>
    </row>
    <row r="373" spans="1:1">
      <c r="A373" s="71" t="s">
        <v>541</v>
      </c>
    </row>
    <row r="374" spans="1:1">
      <c r="A374" s="71" t="s">
        <v>542</v>
      </c>
    </row>
    <row r="375" spans="1:1">
      <c r="A375" s="71" t="s">
        <v>543</v>
      </c>
    </row>
    <row r="376" spans="1:1">
      <c r="A376" s="71" t="s">
        <v>544</v>
      </c>
    </row>
    <row r="377" spans="1:1">
      <c r="A377" s="71" t="s">
        <v>545</v>
      </c>
    </row>
    <row r="378" spans="1:1">
      <c r="A378" s="71" t="s">
        <v>546</v>
      </c>
    </row>
    <row r="379" spans="1:1">
      <c r="A379" s="71" t="s">
        <v>547</v>
      </c>
    </row>
    <row r="380" spans="1:1">
      <c r="A380" s="71" t="s">
        <v>548</v>
      </c>
    </row>
    <row r="381" spans="1:1">
      <c r="A381" s="71" t="s">
        <v>549</v>
      </c>
    </row>
    <row r="382" spans="1:1">
      <c r="A382" s="71" t="s">
        <v>550</v>
      </c>
    </row>
    <row r="383" spans="1:1">
      <c r="A383" s="71" t="s">
        <v>551</v>
      </c>
    </row>
    <row r="384" spans="1:1">
      <c r="A384" s="71" t="s">
        <v>552</v>
      </c>
    </row>
    <row r="385" spans="1:1">
      <c r="A385" s="71" t="s">
        <v>553</v>
      </c>
    </row>
    <row r="386" spans="1:1">
      <c r="A386" s="71"/>
    </row>
    <row r="387" spans="1:1">
      <c r="A387" s="71" t="s">
        <v>287</v>
      </c>
    </row>
    <row r="388" spans="1:1">
      <c r="A388" s="71"/>
    </row>
    <row r="389" spans="1:1">
      <c r="A389" s="71" t="s">
        <v>554</v>
      </c>
    </row>
    <row r="390" spans="1:1">
      <c r="A390" s="71" t="s">
        <v>348</v>
      </c>
    </row>
    <row r="391" spans="1:1">
      <c r="A391" s="71" t="s">
        <v>555</v>
      </c>
    </row>
    <row r="392" spans="1:1">
      <c r="A392" s="71"/>
    </row>
    <row r="393" spans="1:1">
      <c r="A393" s="71" t="s">
        <v>350</v>
      </c>
    </row>
    <row r="394" spans="1:1">
      <c r="A394" s="71" t="s">
        <v>556</v>
      </c>
    </row>
    <row r="395" spans="1:1">
      <c r="A395" s="71"/>
    </row>
    <row r="396" spans="1:1">
      <c r="A396" s="71" t="s">
        <v>352</v>
      </c>
    </row>
    <row r="397" spans="1:1">
      <c r="A397" s="71" t="s">
        <v>557</v>
      </c>
    </row>
    <row r="398" spans="1:1">
      <c r="A398" s="71"/>
    </row>
    <row r="399" spans="1:1">
      <c r="A399" s="71" t="s">
        <v>355</v>
      </c>
    </row>
    <row r="400" spans="1:1">
      <c r="A400" s="71" t="s">
        <v>558</v>
      </c>
    </row>
    <row r="401" spans="1:1">
      <c r="A401" s="71"/>
    </row>
    <row r="402" spans="1:1">
      <c r="A402" s="71" t="s">
        <v>357</v>
      </c>
    </row>
    <row r="403" spans="1:1">
      <c r="A403" s="71" t="s">
        <v>559</v>
      </c>
    </row>
    <row r="404" spans="1:1">
      <c r="A404" s="71"/>
    </row>
    <row r="405" spans="1:1">
      <c r="A405" s="71" t="s">
        <v>359</v>
      </c>
    </row>
    <row r="406" spans="1:1">
      <c r="A406" s="71" t="s">
        <v>360</v>
      </c>
    </row>
    <row r="407" spans="1:1">
      <c r="A407" s="71"/>
    </row>
    <row r="408" spans="1:1">
      <c r="A408" s="71" t="s">
        <v>361</v>
      </c>
    </row>
    <row r="409" spans="1:1">
      <c r="A409" s="71" t="s">
        <v>362</v>
      </c>
    </row>
    <row r="410" spans="1:1">
      <c r="A410" s="71" t="s">
        <v>560</v>
      </c>
    </row>
    <row r="411" spans="1:1">
      <c r="A411" s="71" t="s">
        <v>364</v>
      </c>
    </row>
    <row r="412" spans="1:1">
      <c r="A412" s="71" t="s">
        <v>561</v>
      </c>
    </row>
    <row r="413" spans="1:1">
      <c r="A413" s="71" t="s">
        <v>562</v>
      </c>
    </row>
    <row r="414" spans="1:1">
      <c r="A414" s="71" t="s">
        <v>563</v>
      </c>
    </row>
    <row r="415" spans="1:1">
      <c r="A415" s="71" t="s">
        <v>564</v>
      </c>
    </row>
    <row r="416" spans="1:1">
      <c r="A416" s="71" t="s">
        <v>565</v>
      </c>
    </row>
    <row r="417" spans="1:1">
      <c r="A417" s="71" t="s">
        <v>566</v>
      </c>
    </row>
    <row r="418" spans="1:1">
      <c r="A418" s="71" t="s">
        <v>567</v>
      </c>
    </row>
    <row r="419" spans="1:1">
      <c r="A419" s="71" t="s">
        <v>568</v>
      </c>
    </row>
    <row r="420" spans="1:1">
      <c r="A420" s="71" t="s">
        <v>569</v>
      </c>
    </row>
    <row r="421" spans="1:1">
      <c r="A421" s="71"/>
    </row>
    <row r="422" spans="1:1">
      <c r="A422" s="71" t="s">
        <v>372</v>
      </c>
    </row>
    <row r="423" spans="1:1">
      <c r="A423" s="71" t="s">
        <v>570</v>
      </c>
    </row>
    <row r="424" spans="1:1">
      <c r="A424" s="71" t="s">
        <v>571</v>
      </c>
    </row>
    <row r="425" spans="1:1">
      <c r="A425" s="71" t="s">
        <v>572</v>
      </c>
    </row>
    <row r="426" spans="1:1">
      <c r="A426" s="71" t="s">
        <v>573</v>
      </c>
    </row>
    <row r="427" spans="1:1">
      <c r="A427" s="71" t="s">
        <v>574</v>
      </c>
    </row>
    <row r="428" spans="1:1">
      <c r="A428" s="71" t="s">
        <v>575</v>
      </c>
    </row>
    <row r="429" spans="1:1">
      <c r="A429" s="71" t="s">
        <v>576</v>
      </c>
    </row>
    <row r="430" spans="1:1">
      <c r="A430" s="71" t="s">
        <v>577</v>
      </c>
    </row>
    <row r="431" spans="1:1">
      <c r="A431" s="71" t="s">
        <v>578</v>
      </c>
    </row>
    <row r="432" spans="1:1">
      <c r="A432" s="71" t="s">
        <v>579</v>
      </c>
    </row>
    <row r="433" spans="1:1">
      <c r="A433" s="71" t="s">
        <v>580</v>
      </c>
    </row>
    <row r="434" spans="1:1">
      <c r="A434" s="71" t="s">
        <v>581</v>
      </c>
    </row>
    <row r="435" spans="1:1">
      <c r="A435" s="71" t="s">
        <v>582</v>
      </c>
    </row>
    <row r="436" spans="1:1">
      <c r="A436" s="71" t="s">
        <v>583</v>
      </c>
    </row>
    <row r="437" spans="1:1">
      <c r="A437" s="71" t="s">
        <v>584</v>
      </c>
    </row>
    <row r="438" spans="1:1">
      <c r="A438" s="71" t="s">
        <v>585</v>
      </c>
    </row>
    <row r="439" spans="1:1">
      <c r="A439" s="71" t="s">
        <v>586</v>
      </c>
    </row>
    <row r="440" spans="1:1">
      <c r="A440" s="71"/>
    </row>
    <row r="441" spans="1:1">
      <c r="A441" s="71" t="s">
        <v>287</v>
      </c>
    </row>
    <row r="442" spans="1:1">
      <c r="A442" s="71"/>
    </row>
    <row r="443" spans="1:1">
      <c r="A443" s="71" t="s">
        <v>287</v>
      </c>
    </row>
    <row r="444" spans="1:1">
      <c r="A444" s="71"/>
    </row>
    <row r="445" spans="1:1">
      <c r="A445" s="71" t="s">
        <v>442</v>
      </c>
    </row>
    <row r="446" spans="1:1">
      <c r="A446" s="71" t="s">
        <v>343</v>
      </c>
    </row>
    <row r="447" spans="1:1">
      <c r="A447" s="71" t="s">
        <v>587</v>
      </c>
    </row>
    <row r="448" spans="1:1">
      <c r="A448" s="71"/>
    </row>
    <row r="449" spans="1:1">
      <c r="A449" s="71" t="s">
        <v>345</v>
      </c>
    </row>
    <row r="450" spans="1:1">
      <c r="A450" s="71" t="s">
        <v>588</v>
      </c>
    </row>
    <row r="451" spans="1:1">
      <c r="A451" s="71"/>
    </row>
    <row r="452" spans="1:1">
      <c r="A452" s="71" t="s">
        <v>589</v>
      </c>
    </row>
    <row r="453" spans="1:1">
      <c r="A453" s="71" t="s">
        <v>348</v>
      </c>
    </row>
    <row r="454" spans="1:1">
      <c r="A454" s="71" t="s">
        <v>590</v>
      </c>
    </row>
    <row r="455" spans="1:1">
      <c r="A455" s="71"/>
    </row>
    <row r="456" spans="1:1">
      <c r="A456" s="71" t="s">
        <v>350</v>
      </c>
    </row>
    <row r="457" spans="1:1">
      <c r="A457" s="71" t="s">
        <v>591</v>
      </c>
    </row>
    <row r="458" spans="1:1">
      <c r="A458" s="71"/>
    </row>
    <row r="459" spans="1:1">
      <c r="A459" s="71" t="s">
        <v>352</v>
      </c>
    </row>
    <row r="460" spans="1:1">
      <c r="A460" s="71" t="s">
        <v>592</v>
      </c>
    </row>
    <row r="461" spans="1:1">
      <c r="A461" s="71" t="s">
        <v>593</v>
      </c>
    </row>
    <row r="462" spans="1:1">
      <c r="A462" s="71"/>
    </row>
    <row r="463" spans="1:1">
      <c r="A463" s="71" t="s">
        <v>355</v>
      </c>
    </row>
    <row r="464" spans="1:1">
      <c r="A464" s="71" t="s">
        <v>594</v>
      </c>
    </row>
    <row r="465" spans="1:1">
      <c r="A465" s="71"/>
    </row>
    <row r="466" spans="1:1">
      <c r="A466" s="71" t="s">
        <v>357</v>
      </c>
    </row>
    <row r="467" spans="1:1">
      <c r="A467" s="71" t="s">
        <v>595</v>
      </c>
    </row>
    <row r="468" spans="1:1">
      <c r="A468" s="71"/>
    </row>
    <row r="469" spans="1:1">
      <c r="A469" s="71" t="s">
        <v>359</v>
      </c>
    </row>
    <row r="470" spans="1:1">
      <c r="A470" s="71" t="s">
        <v>360</v>
      </c>
    </row>
    <row r="471" spans="1:1">
      <c r="A471" s="71"/>
    </row>
    <row r="472" spans="1:1">
      <c r="A472" s="71" t="s">
        <v>361</v>
      </c>
    </row>
    <row r="473" spans="1:1">
      <c r="A473" s="71" t="s">
        <v>362</v>
      </c>
    </row>
    <row r="474" spans="1:1">
      <c r="A474" s="71" t="s">
        <v>450</v>
      </c>
    </row>
    <row r="475" spans="1:1">
      <c r="A475" s="71" t="s">
        <v>364</v>
      </c>
    </row>
    <row r="476" spans="1:1">
      <c r="A476" s="71" t="s">
        <v>596</v>
      </c>
    </row>
    <row r="477" spans="1:1">
      <c r="A477" s="71" t="s">
        <v>597</v>
      </c>
    </row>
    <row r="478" spans="1:1">
      <c r="A478" s="71" t="s">
        <v>598</v>
      </c>
    </row>
    <row r="479" spans="1:1">
      <c r="A479" s="71" t="s">
        <v>599</v>
      </c>
    </row>
    <row r="480" spans="1:1">
      <c r="A480" s="71" t="s">
        <v>600</v>
      </c>
    </row>
    <row r="481" spans="1:1">
      <c r="A481" s="71" t="s">
        <v>601</v>
      </c>
    </row>
    <row r="482" spans="1:1">
      <c r="A482" s="71" t="s">
        <v>602</v>
      </c>
    </row>
    <row r="483" spans="1:1">
      <c r="A483" s="71"/>
    </row>
    <row r="484" spans="1:1">
      <c r="A484" s="71" t="s">
        <v>372</v>
      </c>
    </row>
    <row r="485" spans="1:1">
      <c r="A485" s="71" t="s">
        <v>603</v>
      </c>
    </row>
    <row r="486" spans="1:1">
      <c r="A486" s="71" t="s">
        <v>604</v>
      </c>
    </row>
    <row r="487" spans="1:1">
      <c r="A487" s="71" t="s">
        <v>605</v>
      </c>
    </row>
    <row r="488" spans="1:1">
      <c r="A488" s="71" t="s">
        <v>606</v>
      </c>
    </row>
    <row r="489" spans="1:1">
      <c r="A489" s="71" t="s">
        <v>607</v>
      </c>
    </row>
    <row r="490" spans="1:1">
      <c r="A490" s="71" t="s">
        <v>608</v>
      </c>
    </row>
    <row r="491" spans="1:1">
      <c r="A491" s="71" t="s">
        <v>609</v>
      </c>
    </row>
    <row r="492" spans="1:1">
      <c r="A492" s="71" t="s">
        <v>610</v>
      </c>
    </row>
    <row r="493" spans="1:1">
      <c r="A493" s="71" t="s">
        <v>611</v>
      </c>
    </row>
    <row r="494" spans="1:1">
      <c r="A494" s="71" t="s">
        <v>612</v>
      </c>
    </row>
    <row r="495" spans="1:1">
      <c r="A495" s="71" t="s">
        <v>613</v>
      </c>
    </row>
    <row r="496" spans="1:1">
      <c r="A496" s="71" t="s">
        <v>614</v>
      </c>
    </row>
    <row r="497" spans="1:1">
      <c r="A497" s="71" t="s">
        <v>615</v>
      </c>
    </row>
    <row r="498" spans="1:1">
      <c r="A498" s="71" t="s">
        <v>616</v>
      </c>
    </row>
    <row r="499" spans="1:1">
      <c r="A499" s="71" t="s">
        <v>617</v>
      </c>
    </row>
    <row r="500" spans="1:1">
      <c r="A500" s="71" t="s">
        <v>618</v>
      </c>
    </row>
    <row r="501" spans="1:1">
      <c r="A501" s="71" t="s">
        <v>619</v>
      </c>
    </row>
    <row r="502" spans="1:1">
      <c r="A502" s="71" t="s">
        <v>620</v>
      </c>
    </row>
    <row r="503" spans="1:1">
      <c r="A503" s="71" t="s">
        <v>621</v>
      </c>
    </row>
    <row r="504" spans="1:1">
      <c r="A504" s="71" t="s">
        <v>622</v>
      </c>
    </row>
    <row r="505" spans="1:1">
      <c r="A505" s="71" t="s">
        <v>623</v>
      </c>
    </row>
    <row r="506" spans="1:1">
      <c r="A506" s="71"/>
    </row>
    <row r="507" spans="1:1">
      <c r="A507" s="71" t="s">
        <v>287</v>
      </c>
    </row>
    <row r="508" spans="1:1">
      <c r="A508" s="71"/>
    </row>
    <row r="509" spans="1:1">
      <c r="A509" s="71" t="s">
        <v>624</v>
      </c>
    </row>
    <row r="510" spans="1:1">
      <c r="A510" s="71" t="s">
        <v>348</v>
      </c>
    </row>
    <row r="511" spans="1:1">
      <c r="A511" s="71" t="s">
        <v>480</v>
      </c>
    </row>
    <row r="512" spans="1:1">
      <c r="A512" s="71"/>
    </row>
    <row r="513" spans="1:1">
      <c r="A513" s="71" t="s">
        <v>350</v>
      </c>
    </row>
    <row r="514" spans="1:1">
      <c r="A514" s="71" t="s">
        <v>625</v>
      </c>
    </row>
    <row r="515" spans="1:1">
      <c r="A515" s="71"/>
    </row>
    <row r="516" spans="1:1">
      <c r="A516" s="71" t="s">
        <v>352</v>
      </c>
    </row>
    <row r="517" spans="1:1">
      <c r="A517" s="71" t="s">
        <v>626</v>
      </c>
    </row>
    <row r="518" spans="1:1">
      <c r="A518" s="71" t="s">
        <v>627</v>
      </c>
    </row>
    <row r="519" spans="1:1">
      <c r="A519" s="71"/>
    </row>
    <row r="520" spans="1:1">
      <c r="A520" s="71" t="s">
        <v>355</v>
      </c>
    </row>
    <row r="521" spans="1:1">
      <c r="A521" s="71" t="s">
        <v>484</v>
      </c>
    </row>
    <row r="522" spans="1:1">
      <c r="A522" s="71"/>
    </row>
    <row r="523" spans="1:1">
      <c r="A523" s="71" t="s">
        <v>357</v>
      </c>
    </row>
    <row r="524" spans="1:1">
      <c r="A524" s="71" t="s">
        <v>628</v>
      </c>
    </row>
    <row r="525" spans="1:1">
      <c r="A525" s="71"/>
    </row>
    <row r="526" spans="1:1">
      <c r="A526" s="71" t="s">
        <v>359</v>
      </c>
    </row>
    <row r="527" spans="1:1">
      <c r="A527" s="71" t="s">
        <v>360</v>
      </c>
    </row>
    <row r="528" spans="1:1">
      <c r="A528" s="71"/>
    </row>
    <row r="529" spans="1:1">
      <c r="A529" s="71" t="s">
        <v>361</v>
      </c>
    </row>
    <row r="530" spans="1:1">
      <c r="A530" s="71" t="s">
        <v>362</v>
      </c>
    </row>
    <row r="531" spans="1:1">
      <c r="A531" s="71" t="s">
        <v>629</v>
      </c>
    </row>
    <row r="532" spans="1:1">
      <c r="A532" s="71" t="s">
        <v>364</v>
      </c>
    </row>
    <row r="533" spans="1:1">
      <c r="A533" s="71" t="s">
        <v>487</v>
      </c>
    </row>
    <row r="534" spans="1:1">
      <c r="A534" s="71" t="s">
        <v>488</v>
      </c>
    </row>
    <row r="535" spans="1:1">
      <c r="A535" s="71" t="s">
        <v>489</v>
      </c>
    </row>
    <row r="536" spans="1:1">
      <c r="A536" s="71" t="s">
        <v>490</v>
      </c>
    </row>
    <row r="537" spans="1:1">
      <c r="A537" s="71" t="s">
        <v>491</v>
      </c>
    </row>
    <row r="538" spans="1:1">
      <c r="A538" s="71" t="s">
        <v>492</v>
      </c>
    </row>
    <row r="539" spans="1:1">
      <c r="A539" s="71" t="s">
        <v>493</v>
      </c>
    </row>
    <row r="540" spans="1:1">
      <c r="A540" s="71"/>
    </row>
    <row r="541" spans="1:1">
      <c r="A541" s="71" t="s">
        <v>372</v>
      </c>
    </row>
    <row r="542" spans="1:1">
      <c r="A542" s="71" t="s">
        <v>630</v>
      </c>
    </row>
    <row r="543" spans="1:1">
      <c r="A543" s="71" t="s">
        <v>631</v>
      </c>
    </row>
    <row r="544" spans="1:1">
      <c r="A544" s="71" t="s">
        <v>632</v>
      </c>
    </row>
    <row r="545" spans="1:1">
      <c r="A545" s="71" t="s">
        <v>633</v>
      </c>
    </row>
    <row r="546" spans="1:1">
      <c r="A546" s="71" t="s">
        <v>634</v>
      </c>
    </row>
    <row r="547" spans="1:1">
      <c r="A547" s="71" t="s">
        <v>635</v>
      </c>
    </row>
    <row r="548" spans="1:1">
      <c r="A548" s="71" t="s">
        <v>636</v>
      </c>
    </row>
    <row r="549" spans="1:1">
      <c r="A549" s="71" t="s">
        <v>637</v>
      </c>
    </row>
    <row r="550" spans="1:1">
      <c r="A550" s="71" t="s">
        <v>638</v>
      </c>
    </row>
    <row r="551" spans="1:1">
      <c r="A551" s="71" t="s">
        <v>639</v>
      </c>
    </row>
    <row r="552" spans="1:1">
      <c r="A552" s="71" t="s">
        <v>640</v>
      </c>
    </row>
    <row r="553" spans="1:1">
      <c r="A553" s="71" t="s">
        <v>641</v>
      </c>
    </row>
    <row r="554" spans="1:1">
      <c r="A554" s="71" t="s">
        <v>642</v>
      </c>
    </row>
    <row r="555" spans="1:1">
      <c r="A555" s="71" t="s">
        <v>643</v>
      </c>
    </row>
    <row r="556" spans="1:1">
      <c r="A556" s="71" t="s">
        <v>644</v>
      </c>
    </row>
    <row r="557" spans="1:1">
      <c r="A557" s="71" t="s">
        <v>645</v>
      </c>
    </row>
    <row r="558" spans="1:1">
      <c r="A558" s="71" t="s">
        <v>646</v>
      </c>
    </row>
    <row r="559" spans="1:1">
      <c r="A559" s="71"/>
    </row>
    <row r="560" spans="1:1">
      <c r="A560" s="71" t="s">
        <v>287</v>
      </c>
    </row>
    <row r="561" spans="1:1">
      <c r="A561" s="71"/>
    </row>
    <row r="562" spans="1:1">
      <c r="A562" s="71" t="s">
        <v>647</v>
      </c>
    </row>
    <row r="563" spans="1:1">
      <c r="A563" s="71" t="s">
        <v>348</v>
      </c>
    </row>
    <row r="564" spans="1:1">
      <c r="A564" s="71" t="s">
        <v>648</v>
      </c>
    </row>
    <row r="565" spans="1:1">
      <c r="A565" s="71"/>
    </row>
    <row r="566" spans="1:1">
      <c r="A566" s="71" t="s">
        <v>350</v>
      </c>
    </row>
    <row r="567" spans="1:1">
      <c r="A567" s="71" t="s">
        <v>649</v>
      </c>
    </row>
    <row r="568" spans="1:1">
      <c r="A568" s="71"/>
    </row>
    <row r="569" spans="1:1">
      <c r="A569" s="71" t="s">
        <v>352</v>
      </c>
    </row>
    <row r="570" spans="1:1">
      <c r="A570" s="71" t="s">
        <v>650</v>
      </c>
    </row>
    <row r="571" spans="1:1">
      <c r="A571" s="71" t="s">
        <v>651</v>
      </c>
    </row>
    <row r="572" spans="1:1">
      <c r="A572" s="71"/>
    </row>
    <row r="573" spans="1:1">
      <c r="A573" s="71" t="s">
        <v>355</v>
      </c>
    </row>
    <row r="574" spans="1:1">
      <c r="A574" s="71" t="s">
        <v>652</v>
      </c>
    </row>
    <row r="575" spans="1:1">
      <c r="A575" s="71"/>
    </row>
    <row r="576" spans="1:1">
      <c r="A576" s="71" t="s">
        <v>357</v>
      </c>
    </row>
    <row r="577" spans="1:1">
      <c r="A577" s="71" t="s">
        <v>653</v>
      </c>
    </row>
    <row r="578" spans="1:1">
      <c r="A578" s="71"/>
    </row>
    <row r="579" spans="1:1">
      <c r="A579" s="71" t="s">
        <v>359</v>
      </c>
    </row>
    <row r="580" spans="1:1">
      <c r="A580" s="71" t="s">
        <v>360</v>
      </c>
    </row>
    <row r="581" spans="1:1">
      <c r="A581" s="71"/>
    </row>
    <row r="582" spans="1:1">
      <c r="A582" s="71" t="s">
        <v>361</v>
      </c>
    </row>
    <row r="583" spans="1:1">
      <c r="A583" s="71" t="s">
        <v>362</v>
      </c>
    </row>
    <row r="584" spans="1:1">
      <c r="A584" s="71" t="s">
        <v>654</v>
      </c>
    </row>
    <row r="585" spans="1:1">
      <c r="A585" s="71" t="s">
        <v>364</v>
      </c>
    </row>
    <row r="586" spans="1:1">
      <c r="A586" s="71" t="s">
        <v>655</v>
      </c>
    </row>
    <row r="587" spans="1:1">
      <c r="A587" s="71" t="s">
        <v>656</v>
      </c>
    </row>
    <row r="588" spans="1:1">
      <c r="A588" s="71" t="s">
        <v>657</v>
      </c>
    </row>
    <row r="589" spans="1:1">
      <c r="A589" s="71" t="s">
        <v>658</v>
      </c>
    </row>
    <row r="590" spans="1:1">
      <c r="A590" s="71" t="s">
        <v>659</v>
      </c>
    </row>
    <row r="591" spans="1:1">
      <c r="A591" s="71" t="s">
        <v>660</v>
      </c>
    </row>
    <row r="592" spans="1:1">
      <c r="A592" s="71"/>
    </row>
    <row r="593" spans="1:1">
      <c r="A593" s="71" t="s">
        <v>372</v>
      </c>
    </row>
    <row r="594" spans="1:1">
      <c r="A594" s="71" t="s">
        <v>661</v>
      </c>
    </row>
    <row r="595" spans="1:1">
      <c r="A595" s="71" t="s">
        <v>662</v>
      </c>
    </row>
    <row r="596" spans="1:1">
      <c r="A596" s="71" t="s">
        <v>663</v>
      </c>
    </row>
    <row r="597" spans="1:1">
      <c r="A597" s="71" t="s">
        <v>664</v>
      </c>
    </row>
    <row r="598" spans="1:1">
      <c r="A598" s="71" t="s">
        <v>665</v>
      </c>
    </row>
    <row r="599" spans="1:1">
      <c r="A599" s="71" t="s">
        <v>666</v>
      </c>
    </row>
    <row r="600" spans="1:1">
      <c r="A600" s="71" t="s">
        <v>667</v>
      </c>
    </row>
    <row r="601" spans="1:1">
      <c r="A601" s="71" t="s">
        <v>668</v>
      </c>
    </row>
    <row r="602" spans="1:1">
      <c r="A602" s="71" t="s">
        <v>669</v>
      </c>
    </row>
    <row r="603" spans="1:1">
      <c r="A603" s="71" t="s">
        <v>670</v>
      </c>
    </row>
    <row r="604" spans="1:1">
      <c r="A604" s="71" t="s">
        <v>671</v>
      </c>
    </row>
    <row r="605" spans="1:1">
      <c r="A605" s="71" t="s">
        <v>672</v>
      </c>
    </row>
    <row r="606" spans="1:1">
      <c r="A606" s="71" t="s">
        <v>673</v>
      </c>
    </row>
    <row r="607" spans="1:1">
      <c r="A607" s="71" t="s">
        <v>674</v>
      </c>
    </row>
    <row r="608" spans="1:1">
      <c r="A608" s="71" t="s">
        <v>675</v>
      </c>
    </row>
    <row r="609" spans="1:1">
      <c r="A609" s="71" t="s">
        <v>676</v>
      </c>
    </row>
    <row r="610" spans="1:1">
      <c r="A610" s="71" t="s">
        <v>677</v>
      </c>
    </row>
    <row r="611" spans="1:1">
      <c r="A611" s="71" t="s">
        <v>678</v>
      </c>
    </row>
    <row r="612" spans="1:1">
      <c r="A612" s="71" t="s">
        <v>679</v>
      </c>
    </row>
    <row r="613" spans="1:1">
      <c r="A613" s="71" t="s">
        <v>680</v>
      </c>
    </row>
    <row r="614" spans="1:1">
      <c r="A614" s="71" t="s">
        <v>681</v>
      </c>
    </row>
    <row r="615" spans="1:1">
      <c r="A615" s="71"/>
    </row>
    <row r="616" spans="1:1">
      <c r="A616" s="71" t="s">
        <v>287</v>
      </c>
    </row>
    <row r="617" spans="1:1">
      <c r="A617" s="71"/>
    </row>
    <row r="618" spans="1:1">
      <c r="A618" s="71" t="s">
        <v>682</v>
      </c>
    </row>
    <row r="619" spans="1:1">
      <c r="A619" s="71" t="s">
        <v>348</v>
      </c>
    </row>
    <row r="620" spans="1:1">
      <c r="A620" s="71" t="s">
        <v>683</v>
      </c>
    </row>
    <row r="621" spans="1:1">
      <c r="A621" s="71"/>
    </row>
    <row r="622" spans="1:1">
      <c r="A622" s="71" t="s">
        <v>350</v>
      </c>
    </row>
    <row r="623" spans="1:1">
      <c r="A623" s="71" t="s">
        <v>684</v>
      </c>
    </row>
    <row r="624" spans="1:1">
      <c r="A624" s="71"/>
    </row>
    <row r="625" spans="1:1">
      <c r="A625" s="71" t="s">
        <v>352</v>
      </c>
    </row>
    <row r="626" spans="1:1">
      <c r="A626" s="71" t="s">
        <v>685</v>
      </c>
    </row>
    <row r="627" spans="1:1">
      <c r="A627" s="71" t="s">
        <v>686</v>
      </c>
    </row>
    <row r="628" spans="1:1">
      <c r="A628" s="71"/>
    </row>
    <row r="629" spans="1:1">
      <c r="A629" s="71" t="s">
        <v>355</v>
      </c>
    </row>
    <row r="630" spans="1:1">
      <c r="A630" s="71" t="s">
        <v>687</v>
      </c>
    </row>
    <row r="631" spans="1:1">
      <c r="A631" s="71"/>
    </row>
    <row r="632" spans="1:1">
      <c r="A632" s="71" t="s">
        <v>357</v>
      </c>
    </row>
    <row r="633" spans="1:1">
      <c r="A633" s="71" t="s">
        <v>688</v>
      </c>
    </row>
    <row r="634" spans="1:1">
      <c r="A634" s="71"/>
    </row>
    <row r="635" spans="1:1">
      <c r="A635" s="71" t="s">
        <v>359</v>
      </c>
    </row>
    <row r="636" spans="1:1">
      <c r="A636" s="71" t="s">
        <v>360</v>
      </c>
    </row>
    <row r="637" spans="1:1">
      <c r="A637" s="71"/>
    </row>
    <row r="638" spans="1:1">
      <c r="A638" s="71" t="s">
        <v>361</v>
      </c>
    </row>
    <row r="639" spans="1:1">
      <c r="A639" s="71" t="s">
        <v>362</v>
      </c>
    </row>
    <row r="640" spans="1:1">
      <c r="A640" s="71" t="s">
        <v>689</v>
      </c>
    </row>
    <row r="641" spans="1:1">
      <c r="A641" s="71" t="s">
        <v>364</v>
      </c>
    </row>
    <row r="642" spans="1:1">
      <c r="A642" s="71" t="s">
        <v>690</v>
      </c>
    </row>
    <row r="643" spans="1:1">
      <c r="A643" s="71" t="s">
        <v>691</v>
      </c>
    </row>
    <row r="644" spans="1:1">
      <c r="A644" s="71" t="s">
        <v>692</v>
      </c>
    </row>
    <row r="645" spans="1:1">
      <c r="A645" s="71" t="s">
        <v>693</v>
      </c>
    </row>
    <row r="646" spans="1:1">
      <c r="A646" s="71" t="s">
        <v>694</v>
      </c>
    </row>
    <row r="647" spans="1:1">
      <c r="A647" s="71" t="s">
        <v>695</v>
      </c>
    </row>
    <row r="648" spans="1:1">
      <c r="A648" s="71" t="s">
        <v>696</v>
      </c>
    </row>
    <row r="649" spans="1:1">
      <c r="A649" s="71"/>
    </row>
    <row r="650" spans="1:1">
      <c r="A650" s="71" t="s">
        <v>372</v>
      </c>
    </row>
    <row r="651" spans="1:1">
      <c r="A651" s="71" t="s">
        <v>697</v>
      </c>
    </row>
    <row r="652" spans="1:1">
      <c r="A652" s="71" t="s">
        <v>698</v>
      </c>
    </row>
    <row r="653" spans="1:1">
      <c r="A653" s="71" t="s">
        <v>699</v>
      </c>
    </row>
    <row r="654" spans="1:1">
      <c r="A654" s="71" t="s">
        <v>700</v>
      </c>
    </row>
    <row r="655" spans="1:1">
      <c r="A655" s="71" t="s">
        <v>701</v>
      </c>
    </row>
    <row r="656" spans="1:1">
      <c r="A656" s="71" t="s">
        <v>702</v>
      </c>
    </row>
    <row r="657" spans="1:1">
      <c r="A657" s="71" t="s">
        <v>703</v>
      </c>
    </row>
    <row r="658" spans="1:1">
      <c r="A658" s="71" t="s">
        <v>704</v>
      </c>
    </row>
    <row r="659" spans="1:1">
      <c r="A659" s="71" t="s">
        <v>705</v>
      </c>
    </row>
    <row r="660" spans="1:1">
      <c r="A660" s="71" t="s">
        <v>706</v>
      </c>
    </row>
    <row r="661" spans="1:1">
      <c r="A661" s="71" t="s">
        <v>707</v>
      </c>
    </row>
    <row r="662" spans="1:1">
      <c r="A662" s="71" t="s">
        <v>708</v>
      </c>
    </row>
    <row r="663" spans="1:1">
      <c r="A663" s="71" t="s">
        <v>709</v>
      </c>
    </row>
    <row r="664" spans="1:1">
      <c r="A664" s="71" t="s">
        <v>710</v>
      </c>
    </row>
    <row r="665" spans="1:1">
      <c r="A665" s="71" t="s">
        <v>711</v>
      </c>
    </row>
    <row r="666" spans="1:1">
      <c r="A666" s="71" t="s">
        <v>712</v>
      </c>
    </row>
    <row r="667" spans="1:1">
      <c r="A667" s="71" t="s">
        <v>713</v>
      </c>
    </row>
    <row r="668" spans="1:1">
      <c r="A668" s="71"/>
    </row>
    <row r="669" spans="1:1">
      <c r="A669" s="71" t="s">
        <v>287</v>
      </c>
    </row>
    <row r="670" spans="1:1">
      <c r="A670" s="71"/>
    </row>
    <row r="671" spans="1:1">
      <c r="A671" s="71" t="s">
        <v>287</v>
      </c>
    </row>
    <row r="672" spans="1:1">
      <c r="A672" s="71"/>
    </row>
    <row r="673" spans="1:1">
      <c r="A673" s="71" t="s">
        <v>287</v>
      </c>
    </row>
    <row r="674" spans="1:1">
      <c r="A674" s="71"/>
    </row>
    <row r="675" spans="1:1">
      <c r="A675" s="71" t="s">
        <v>287</v>
      </c>
    </row>
    <row r="676" spans="1:1">
      <c r="A676" s="7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" sqref="S1"/>
    </sheetView>
  </sheetViews>
  <sheetFormatPr defaultRowHeight="15"/>
  <cols>
    <col min="1" max="16384" width="9.140625" style="7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6"/>
  <sheetViews>
    <sheetView workbookViewId="0"/>
  </sheetViews>
  <sheetFormatPr defaultRowHeight="15"/>
  <cols>
    <col min="1" max="2" width="16.28515625" customWidth="1"/>
  </cols>
  <sheetData>
    <row r="1" spans="1:20" ht="31.5" customHeight="1">
      <c r="A1" s="57" t="s">
        <v>0</v>
      </c>
      <c r="B1" s="57" t="s">
        <v>49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45</v>
      </c>
      <c r="I1" s="57" t="s">
        <v>46</v>
      </c>
      <c r="J1" s="57" t="s">
        <v>47</v>
      </c>
      <c r="K1" s="57" t="s">
        <v>48</v>
      </c>
      <c r="L1" s="57" t="s">
        <v>174</v>
      </c>
      <c r="M1" s="57" t="s">
        <v>50</v>
      </c>
      <c r="O1" t="s">
        <v>44</v>
      </c>
      <c r="T1" s="3" t="s">
        <v>33</v>
      </c>
    </row>
    <row r="2" spans="1:20">
      <c r="A2" s="58">
        <v>632709000</v>
      </c>
      <c r="B2" s="58">
        <v>164</v>
      </c>
      <c r="C2" s="59">
        <v>0</v>
      </c>
      <c r="D2" s="59">
        <v>972</v>
      </c>
      <c r="E2" s="59">
        <v>574200</v>
      </c>
      <c r="F2" s="59">
        <v>1357</v>
      </c>
      <c r="G2" s="59">
        <v>257</v>
      </c>
      <c r="H2" s="59">
        <v>2.9881128399999999</v>
      </c>
      <c r="I2" s="59">
        <v>5.7590639450000003</v>
      </c>
      <c r="J2" s="59">
        <v>3.1328997699999999</v>
      </c>
      <c r="K2" s="59">
        <v>2.4116197060000002</v>
      </c>
      <c r="L2" s="60">
        <v>0.95926716380282395</v>
      </c>
      <c r="M2" s="59">
        <v>1</v>
      </c>
      <c r="O2" t="s">
        <v>173</v>
      </c>
      <c r="T2" s="3" t="s">
        <v>34</v>
      </c>
    </row>
    <row r="3" spans="1:20">
      <c r="A3" s="58">
        <v>651638000</v>
      </c>
      <c r="B3" s="58">
        <v>27</v>
      </c>
      <c r="C3" s="59">
        <v>0</v>
      </c>
      <c r="D3" s="59">
        <v>1220</v>
      </c>
      <c r="E3" s="59">
        <v>253590</v>
      </c>
      <c r="F3" s="59">
        <v>776</v>
      </c>
      <c r="G3" s="59">
        <v>286</v>
      </c>
      <c r="H3" s="59">
        <v>3.0867156640000002</v>
      </c>
      <c r="I3" s="59">
        <v>5.4041338359999997</v>
      </c>
      <c r="J3" s="59">
        <v>2.8904210190000001</v>
      </c>
      <c r="K3" s="59">
        <v>2.457881897</v>
      </c>
      <c r="L3" s="60">
        <v>0.92339598751777696</v>
      </c>
      <c r="M3" s="59">
        <v>1</v>
      </c>
      <c r="T3" s="3" t="s">
        <v>35</v>
      </c>
    </row>
    <row r="4" spans="1:20">
      <c r="A4" s="58">
        <v>651693000</v>
      </c>
      <c r="B4" s="58">
        <v>99</v>
      </c>
      <c r="C4" s="59">
        <v>1</v>
      </c>
      <c r="D4" s="59">
        <v>1110</v>
      </c>
      <c r="E4" s="59">
        <v>326130</v>
      </c>
      <c r="F4" s="59">
        <v>1059</v>
      </c>
      <c r="G4" s="59">
        <v>64</v>
      </c>
      <c r="H4" s="59">
        <v>3.0457140589999998</v>
      </c>
      <c r="I4" s="59">
        <v>5.5133920820000002</v>
      </c>
      <c r="J4" s="59">
        <v>3.025305865</v>
      </c>
      <c r="K4" s="59">
        <v>1.812913357</v>
      </c>
      <c r="L4" s="60">
        <v>0.81295633738323403</v>
      </c>
      <c r="M4" s="59">
        <v>1</v>
      </c>
      <c r="T4" s="2"/>
    </row>
    <row r="5" spans="1:20">
      <c r="A5" s="58">
        <v>640690000</v>
      </c>
      <c r="B5" s="58">
        <v>157</v>
      </c>
      <c r="C5" s="59">
        <v>0</v>
      </c>
      <c r="D5" s="59">
        <v>497</v>
      </c>
      <c r="E5" s="59">
        <v>396110</v>
      </c>
      <c r="F5" s="59">
        <v>1253</v>
      </c>
      <c r="G5" s="59">
        <v>102</v>
      </c>
      <c r="H5" s="59">
        <v>2.6972293430000001</v>
      </c>
      <c r="I5" s="59">
        <v>5.597816903</v>
      </c>
      <c r="J5" s="59">
        <v>3.098297536</v>
      </c>
      <c r="K5" s="59">
        <v>2.0128372250000002</v>
      </c>
      <c r="L5" s="60">
        <v>0.77623355996104404</v>
      </c>
      <c r="M5" s="59">
        <v>1</v>
      </c>
      <c r="T5" s="3" t="s">
        <v>15</v>
      </c>
    </row>
    <row r="6" spans="1:20">
      <c r="A6" s="58">
        <v>651692000</v>
      </c>
      <c r="B6" s="58">
        <v>58</v>
      </c>
      <c r="C6" s="59">
        <v>1</v>
      </c>
      <c r="D6" s="59">
        <v>1089</v>
      </c>
      <c r="E6" s="59">
        <v>191210</v>
      </c>
      <c r="F6" s="59">
        <v>570</v>
      </c>
      <c r="G6" s="59">
        <v>38</v>
      </c>
      <c r="H6" s="59">
        <v>3.0374264979999999</v>
      </c>
      <c r="I6" s="59">
        <v>5.2815128729999996</v>
      </c>
      <c r="J6" s="59">
        <v>2.7566361079999999</v>
      </c>
      <c r="K6" s="59">
        <v>1.5910646070000001</v>
      </c>
      <c r="L6" s="60">
        <v>0.70166448596980802</v>
      </c>
      <c r="M6" s="59">
        <v>1</v>
      </c>
      <c r="T6" s="3" t="s">
        <v>16</v>
      </c>
    </row>
    <row r="7" spans="1:20">
      <c r="A7" s="58">
        <v>624836000</v>
      </c>
      <c r="B7" s="58">
        <v>50</v>
      </c>
      <c r="C7" s="59">
        <v>1</v>
      </c>
      <c r="D7" s="59">
        <v>338</v>
      </c>
      <c r="E7" s="59">
        <v>282500</v>
      </c>
      <c r="F7" s="59">
        <v>331</v>
      </c>
      <c r="G7" s="59">
        <v>79</v>
      </c>
      <c r="H7" s="59">
        <v>2.5301996980000001</v>
      </c>
      <c r="I7" s="59">
        <v>5.4510199889999997</v>
      </c>
      <c r="J7" s="59">
        <v>2.5211380839999999</v>
      </c>
      <c r="K7" s="59">
        <v>1.903089987</v>
      </c>
      <c r="L7" s="60">
        <v>0.63855560037613901</v>
      </c>
      <c r="M7" s="59">
        <v>1</v>
      </c>
      <c r="Q7" t="s">
        <v>51</v>
      </c>
      <c r="T7" s="3" t="s">
        <v>36</v>
      </c>
    </row>
    <row r="8" spans="1:20">
      <c r="A8" s="58">
        <v>604310000</v>
      </c>
      <c r="B8" s="58">
        <v>150</v>
      </c>
      <c r="C8" s="59">
        <v>0</v>
      </c>
      <c r="D8" s="59">
        <v>1570</v>
      </c>
      <c r="E8" s="59">
        <v>400</v>
      </c>
      <c r="F8" s="59">
        <v>6</v>
      </c>
      <c r="G8" s="59">
        <v>3</v>
      </c>
      <c r="H8" s="59">
        <v>3.1961761850000001</v>
      </c>
      <c r="I8" s="59">
        <v>2.6031443730000001</v>
      </c>
      <c r="J8" s="59">
        <v>0.84509803999999999</v>
      </c>
      <c r="K8" s="59">
        <v>0.60205999099999996</v>
      </c>
      <c r="L8" s="60">
        <v>0.63296042369984495</v>
      </c>
      <c r="M8" s="59">
        <v>1</v>
      </c>
      <c r="Q8">
        <v>1</v>
      </c>
      <c r="R8">
        <v>0</v>
      </c>
      <c r="T8" s="2"/>
    </row>
    <row r="9" spans="1:20">
      <c r="A9" s="58">
        <v>621998000</v>
      </c>
      <c r="B9" s="58">
        <v>105</v>
      </c>
      <c r="C9" s="59">
        <v>1</v>
      </c>
      <c r="D9" s="59">
        <v>284</v>
      </c>
      <c r="E9" s="59">
        <v>261650</v>
      </c>
      <c r="F9" s="59">
        <v>247</v>
      </c>
      <c r="G9" s="59">
        <v>70</v>
      </c>
      <c r="H9" s="59">
        <v>2.4548448600000001</v>
      </c>
      <c r="I9" s="59">
        <v>5.4177223989999996</v>
      </c>
      <c r="J9" s="59">
        <v>2.3944516810000001</v>
      </c>
      <c r="K9" s="59">
        <v>1.8512583490000001</v>
      </c>
      <c r="L9" s="60">
        <v>0.59721674443130401</v>
      </c>
      <c r="M9" s="59">
        <v>1</v>
      </c>
      <c r="O9" t="s">
        <v>9</v>
      </c>
      <c r="P9">
        <v>1</v>
      </c>
      <c r="Q9">
        <f>COUNTIFS($C$1:$C$166,P9,$M$1:$M$166,Q8)</f>
        <v>32</v>
      </c>
      <c r="R9">
        <f>COUNTIFS($C$1:$C$166,P9,$M$1:$M$166,R8)</f>
        <v>18</v>
      </c>
      <c r="T9" s="3" t="s">
        <v>18</v>
      </c>
    </row>
    <row r="10" spans="1:20">
      <c r="A10" s="58">
        <v>624838000</v>
      </c>
      <c r="B10" s="58">
        <v>49</v>
      </c>
      <c r="C10" s="59">
        <v>1</v>
      </c>
      <c r="D10" s="59">
        <v>409</v>
      </c>
      <c r="E10" s="59">
        <v>201660</v>
      </c>
      <c r="F10" s="59">
        <v>1861</v>
      </c>
      <c r="G10" s="59">
        <v>47</v>
      </c>
      <c r="H10" s="59">
        <v>2.6127838570000002</v>
      </c>
      <c r="I10" s="59">
        <v>5.3046219160000003</v>
      </c>
      <c r="J10" s="59">
        <v>3.2699796769999998</v>
      </c>
      <c r="K10" s="59">
        <v>1.6812412370000001</v>
      </c>
      <c r="L10" s="60">
        <v>0.55134826066758902</v>
      </c>
      <c r="M10" s="59">
        <v>1</v>
      </c>
      <c r="P10">
        <v>0</v>
      </c>
      <c r="Q10">
        <f>COUNTIFS($C$1:$C$166,P10,$M$1:$M$166,Q8)</f>
        <v>18</v>
      </c>
      <c r="R10">
        <f>COUNTIFS($C$1:$C$166,P10,$M$1:$M$166,R8)</f>
        <v>97</v>
      </c>
      <c r="T10" s="3" t="s">
        <v>37</v>
      </c>
    </row>
    <row r="11" spans="1:20">
      <c r="A11" s="58">
        <v>664150000</v>
      </c>
      <c r="B11" s="58">
        <v>51</v>
      </c>
      <c r="C11" s="59">
        <v>1</v>
      </c>
      <c r="D11" s="59">
        <v>90</v>
      </c>
      <c r="E11" s="59">
        <v>269020</v>
      </c>
      <c r="F11" s="59">
        <v>226</v>
      </c>
      <c r="G11" s="59">
        <v>57</v>
      </c>
      <c r="H11" s="59">
        <v>1.959041392</v>
      </c>
      <c r="I11" s="59">
        <v>5.429786183</v>
      </c>
      <c r="J11" s="59">
        <v>2.3560258570000001</v>
      </c>
      <c r="K11" s="59">
        <v>1.7634279939999999</v>
      </c>
      <c r="L11" s="60">
        <v>0.53571095255031498</v>
      </c>
      <c r="M11" s="59">
        <v>1</v>
      </c>
      <c r="T11" s="3" t="s">
        <v>38</v>
      </c>
    </row>
    <row r="12" spans="1:20">
      <c r="A12" s="58">
        <v>610649000</v>
      </c>
      <c r="B12" s="58">
        <v>60</v>
      </c>
      <c r="C12" s="59">
        <v>1</v>
      </c>
      <c r="D12" s="59">
        <v>624</v>
      </c>
      <c r="E12" s="59">
        <v>113230</v>
      </c>
      <c r="F12" s="59">
        <v>0</v>
      </c>
      <c r="G12" s="59">
        <v>42</v>
      </c>
      <c r="H12" s="59">
        <v>2.795880017</v>
      </c>
      <c r="I12" s="59">
        <v>5.0539653429999998</v>
      </c>
      <c r="J12" s="59">
        <v>0</v>
      </c>
      <c r="K12" s="59">
        <v>1.6334684559999999</v>
      </c>
      <c r="L12" s="60">
        <v>0.52792206309637402</v>
      </c>
      <c r="M12" s="59">
        <v>1</v>
      </c>
      <c r="T12" s="3" t="s">
        <v>39</v>
      </c>
    </row>
    <row r="13" spans="1:20">
      <c r="A13" s="58">
        <v>664153000</v>
      </c>
      <c r="B13" s="58">
        <v>44</v>
      </c>
      <c r="C13" s="59">
        <v>0</v>
      </c>
      <c r="D13" s="59">
        <v>694</v>
      </c>
      <c r="E13" s="59">
        <v>100010</v>
      </c>
      <c r="F13" s="59">
        <v>160</v>
      </c>
      <c r="G13" s="59">
        <v>22</v>
      </c>
      <c r="H13" s="59">
        <v>2.8419848050000001</v>
      </c>
      <c r="I13" s="59">
        <v>5.0000477700000001</v>
      </c>
      <c r="J13" s="59">
        <v>2.2068258759999999</v>
      </c>
      <c r="K13" s="59">
        <v>1.361727836</v>
      </c>
      <c r="L13" s="60">
        <v>0.50971942874780096</v>
      </c>
      <c r="M13" s="59">
        <v>1</v>
      </c>
      <c r="P13" s="10" t="s">
        <v>149</v>
      </c>
      <c r="T13" s="3" t="s">
        <v>40</v>
      </c>
    </row>
    <row r="14" spans="1:20">
      <c r="A14" s="58">
        <v>659573000</v>
      </c>
      <c r="B14" s="58">
        <v>79</v>
      </c>
      <c r="C14" s="59">
        <v>1</v>
      </c>
      <c r="D14" s="59">
        <v>374</v>
      </c>
      <c r="E14" s="59">
        <v>110230</v>
      </c>
      <c r="F14" s="59">
        <v>442</v>
      </c>
      <c r="G14" s="59">
        <v>80</v>
      </c>
      <c r="H14" s="59">
        <v>2.5740312680000001</v>
      </c>
      <c r="I14" s="59">
        <v>5.0423037470000001</v>
      </c>
      <c r="J14" s="59">
        <v>2.646403726</v>
      </c>
      <c r="K14" s="59">
        <v>1.908485019</v>
      </c>
      <c r="L14" s="60">
        <v>0.50732628388260304</v>
      </c>
      <c r="M14" s="59">
        <v>1</v>
      </c>
      <c r="T14" s="3" t="s">
        <v>41</v>
      </c>
    </row>
    <row r="15" spans="1:20">
      <c r="A15" s="58">
        <v>661246000</v>
      </c>
      <c r="B15" s="58">
        <v>76</v>
      </c>
      <c r="C15" s="59">
        <v>1</v>
      </c>
      <c r="D15" s="59">
        <v>349</v>
      </c>
      <c r="E15" s="59">
        <v>61360</v>
      </c>
      <c r="F15" s="59">
        <v>169</v>
      </c>
      <c r="G15" s="59">
        <v>106</v>
      </c>
      <c r="H15" s="59">
        <v>2.5440680439999999</v>
      </c>
      <c r="I15" s="59">
        <v>4.7878924290000002</v>
      </c>
      <c r="J15" s="59">
        <v>2.2304489209999998</v>
      </c>
      <c r="K15" s="59">
        <v>2.0293837780000001</v>
      </c>
      <c r="L15" s="60">
        <v>0.49281475842364197</v>
      </c>
      <c r="M15" s="59">
        <v>1</v>
      </c>
      <c r="T15" s="3" t="s">
        <v>25</v>
      </c>
    </row>
    <row r="16" spans="1:20">
      <c r="A16" s="58">
        <v>624707000</v>
      </c>
      <c r="B16" s="58">
        <v>82</v>
      </c>
      <c r="C16" s="59">
        <v>1</v>
      </c>
      <c r="D16" s="59">
        <v>127</v>
      </c>
      <c r="E16" s="59">
        <v>153840</v>
      </c>
      <c r="F16" s="59">
        <v>169</v>
      </c>
      <c r="G16" s="59">
        <v>39</v>
      </c>
      <c r="H16" s="59">
        <v>2.10720997</v>
      </c>
      <c r="I16" s="59">
        <v>5.1870720940000004</v>
      </c>
      <c r="J16" s="59">
        <v>2.2304489209999998</v>
      </c>
      <c r="K16" s="59">
        <v>1.602059991</v>
      </c>
      <c r="L16" s="60">
        <v>0.42545430774924498</v>
      </c>
      <c r="M16" s="59">
        <v>1</v>
      </c>
      <c r="T16" s="3" t="s">
        <v>26</v>
      </c>
    </row>
    <row r="17" spans="1:20">
      <c r="A17" s="58">
        <v>621990000</v>
      </c>
      <c r="B17" s="58">
        <v>74</v>
      </c>
      <c r="C17" s="59">
        <v>1</v>
      </c>
      <c r="D17" s="59">
        <v>219</v>
      </c>
      <c r="E17" s="59">
        <v>49790</v>
      </c>
      <c r="F17" s="59">
        <v>392</v>
      </c>
      <c r="G17" s="59">
        <v>75</v>
      </c>
      <c r="H17" s="59">
        <v>2.342422681</v>
      </c>
      <c r="I17" s="59">
        <v>4.6971508489999998</v>
      </c>
      <c r="J17" s="59">
        <v>2.5943925499999998</v>
      </c>
      <c r="K17" s="59">
        <v>1.880813592</v>
      </c>
      <c r="L17" s="60">
        <v>0.40903632349970598</v>
      </c>
      <c r="M17" s="59">
        <v>1</v>
      </c>
      <c r="T17" s="2"/>
    </row>
    <row r="18" spans="1:20">
      <c r="A18" s="58">
        <v>610659000</v>
      </c>
      <c r="B18" s="58">
        <v>42</v>
      </c>
      <c r="C18" s="59">
        <v>1</v>
      </c>
      <c r="D18" s="59">
        <v>251</v>
      </c>
      <c r="E18" s="59">
        <v>70500</v>
      </c>
      <c r="F18" s="59">
        <v>269</v>
      </c>
      <c r="G18" s="59">
        <v>52</v>
      </c>
      <c r="H18" s="59">
        <v>2.4014005410000001</v>
      </c>
      <c r="I18" s="59">
        <v>4.8481952770000003</v>
      </c>
      <c r="J18" s="59">
        <v>2.4313637639999999</v>
      </c>
      <c r="K18" s="59">
        <v>1.72427587</v>
      </c>
      <c r="L18" s="60">
        <v>0.40557821185175702</v>
      </c>
      <c r="M18" s="59">
        <v>1</v>
      </c>
      <c r="T18" s="3" t="s">
        <v>27</v>
      </c>
    </row>
    <row r="19" spans="1:20">
      <c r="A19" s="58">
        <v>632710000</v>
      </c>
      <c r="B19" s="58">
        <v>6</v>
      </c>
      <c r="C19" s="59">
        <v>1</v>
      </c>
      <c r="D19" s="59">
        <v>269</v>
      </c>
      <c r="E19" s="59">
        <v>59260</v>
      </c>
      <c r="F19" s="59">
        <v>310</v>
      </c>
      <c r="G19" s="59">
        <v>47</v>
      </c>
      <c r="H19" s="59">
        <v>2.4313637639999999</v>
      </c>
      <c r="I19" s="59">
        <v>4.7727689760000001</v>
      </c>
      <c r="J19" s="59">
        <v>2.4927603889999999</v>
      </c>
      <c r="K19" s="59">
        <v>1.6812412370000001</v>
      </c>
      <c r="L19" s="60">
        <v>0.39487810132933299</v>
      </c>
      <c r="M19" s="59">
        <v>1</v>
      </c>
      <c r="T19" s="2"/>
    </row>
    <row r="20" spans="1:20">
      <c r="A20" s="58">
        <v>604340000</v>
      </c>
      <c r="B20" s="58">
        <v>119</v>
      </c>
      <c r="C20" s="59">
        <v>0</v>
      </c>
      <c r="D20" s="59">
        <v>74</v>
      </c>
      <c r="E20" s="59">
        <v>160770</v>
      </c>
      <c r="F20" s="59">
        <v>157</v>
      </c>
      <c r="G20" s="59">
        <v>17</v>
      </c>
      <c r="H20" s="59">
        <v>1.8750612630000001</v>
      </c>
      <c r="I20" s="59">
        <v>5.2062077130000004</v>
      </c>
      <c r="J20" s="59">
        <v>2.198657087</v>
      </c>
      <c r="K20" s="59">
        <v>1.255272505</v>
      </c>
      <c r="L20" s="60">
        <v>0.38992056341030201</v>
      </c>
      <c r="M20" s="59">
        <v>1</v>
      </c>
      <c r="T20" s="3" t="s">
        <v>28</v>
      </c>
    </row>
    <row r="21" spans="1:20">
      <c r="A21" s="58">
        <v>621992000</v>
      </c>
      <c r="B21" s="58">
        <v>69</v>
      </c>
      <c r="C21" s="59">
        <v>1</v>
      </c>
      <c r="D21" s="59">
        <v>131</v>
      </c>
      <c r="E21" s="59">
        <v>123160</v>
      </c>
      <c r="F21" s="59">
        <v>1</v>
      </c>
      <c r="G21" s="59">
        <v>23</v>
      </c>
      <c r="H21" s="59">
        <v>2.120573931</v>
      </c>
      <c r="I21" s="59">
        <v>5.0904732060000004</v>
      </c>
      <c r="J21" s="59">
        <v>0.30102999600000002</v>
      </c>
      <c r="K21" s="59">
        <v>1.3802112419999999</v>
      </c>
      <c r="L21" s="60">
        <v>0.38159654714758601</v>
      </c>
      <c r="M21" s="59">
        <v>1</v>
      </c>
      <c r="T21" s="3" t="s">
        <v>42</v>
      </c>
    </row>
    <row r="22" spans="1:20">
      <c r="A22" s="58">
        <v>661964000</v>
      </c>
      <c r="B22" s="58">
        <v>95</v>
      </c>
      <c r="C22" s="59">
        <v>0</v>
      </c>
      <c r="D22" s="59">
        <v>20</v>
      </c>
      <c r="E22" s="59">
        <v>174000</v>
      </c>
      <c r="F22" s="59">
        <v>13</v>
      </c>
      <c r="G22" s="59">
        <v>10</v>
      </c>
      <c r="H22" s="59">
        <v>1.322219295</v>
      </c>
      <c r="I22" s="59">
        <v>5.2405517440000002</v>
      </c>
      <c r="J22" s="59">
        <v>1.1461280359999999</v>
      </c>
      <c r="K22" s="59">
        <v>1.0413926849999999</v>
      </c>
      <c r="L22" s="60">
        <v>0.37823167341199299</v>
      </c>
      <c r="M22" s="59">
        <v>1</v>
      </c>
      <c r="T22" s="3" t="s">
        <v>43</v>
      </c>
    </row>
    <row r="23" spans="1:20">
      <c r="A23" s="58">
        <v>659569000</v>
      </c>
      <c r="B23" s="58">
        <v>7</v>
      </c>
      <c r="C23" s="59">
        <v>0</v>
      </c>
      <c r="D23" s="59">
        <v>64</v>
      </c>
      <c r="E23" s="59">
        <v>43100</v>
      </c>
      <c r="F23" s="59">
        <v>194</v>
      </c>
      <c r="G23" s="59">
        <v>84</v>
      </c>
      <c r="H23" s="59">
        <v>1.812913357</v>
      </c>
      <c r="I23" s="59">
        <v>4.6344873460000002</v>
      </c>
      <c r="J23" s="59">
        <v>2.2900346109999998</v>
      </c>
      <c r="K23" s="59">
        <v>1.9294189260000001</v>
      </c>
      <c r="L23" s="60">
        <v>0.37502274538379099</v>
      </c>
      <c r="M23" s="59">
        <v>1</v>
      </c>
      <c r="T23" s="2"/>
    </row>
    <row r="24" spans="1:20">
      <c r="A24" s="58">
        <v>661239000</v>
      </c>
      <c r="B24" s="58">
        <v>141</v>
      </c>
      <c r="C24" s="59">
        <v>0</v>
      </c>
      <c r="D24" s="59">
        <v>187</v>
      </c>
      <c r="E24" s="59">
        <v>91100</v>
      </c>
      <c r="F24" s="59">
        <v>101</v>
      </c>
      <c r="G24" s="59">
        <v>20</v>
      </c>
      <c r="H24" s="59">
        <v>2.2741578489999998</v>
      </c>
      <c r="I24" s="59">
        <v>4.9595231440000003</v>
      </c>
      <c r="J24" s="59">
        <v>2.008600172</v>
      </c>
      <c r="K24" s="59">
        <v>1.322219295</v>
      </c>
      <c r="L24" s="60">
        <v>0.36662961450859199</v>
      </c>
      <c r="M24" s="59">
        <v>1</v>
      </c>
      <c r="T24" s="3" t="s">
        <v>31</v>
      </c>
    </row>
    <row r="25" spans="1:20">
      <c r="A25" s="58">
        <v>604341000</v>
      </c>
      <c r="B25" s="58">
        <v>4</v>
      </c>
      <c r="C25" s="59">
        <v>1</v>
      </c>
      <c r="D25" s="59">
        <v>252</v>
      </c>
      <c r="E25" s="59">
        <v>3270</v>
      </c>
      <c r="F25" s="59">
        <v>143</v>
      </c>
      <c r="G25" s="59">
        <v>62</v>
      </c>
      <c r="H25" s="59">
        <v>2.403120521</v>
      </c>
      <c r="I25" s="59">
        <v>3.514680544</v>
      </c>
      <c r="J25" s="59">
        <v>2.1583624920000002</v>
      </c>
      <c r="K25" s="59">
        <v>1.7993405490000001</v>
      </c>
      <c r="L25" s="60">
        <v>0.36417518759484202</v>
      </c>
      <c r="M25" s="59">
        <v>1</v>
      </c>
    </row>
    <row r="26" spans="1:20">
      <c r="A26" s="58">
        <v>664156000</v>
      </c>
      <c r="B26" s="58">
        <v>118</v>
      </c>
      <c r="C26" s="59">
        <v>1</v>
      </c>
      <c r="D26" s="59">
        <v>160</v>
      </c>
      <c r="E26" s="59">
        <v>7740</v>
      </c>
      <c r="F26" s="59">
        <v>87</v>
      </c>
      <c r="G26" s="59">
        <v>75</v>
      </c>
      <c r="H26" s="59">
        <v>2.2068258759999999</v>
      </c>
      <c r="I26" s="59">
        <v>3.8887970670000001</v>
      </c>
      <c r="J26" s="59">
        <v>1.9444826719999999</v>
      </c>
      <c r="K26" s="59">
        <v>1.880813592</v>
      </c>
      <c r="L26" s="60">
        <v>0.360349281603635</v>
      </c>
      <c r="M26" s="59">
        <v>1</v>
      </c>
    </row>
    <row r="27" spans="1:20">
      <c r="A27" s="58">
        <v>632705000</v>
      </c>
      <c r="B27" s="58">
        <v>1</v>
      </c>
      <c r="C27" s="59">
        <v>1</v>
      </c>
      <c r="D27" s="59">
        <v>332</v>
      </c>
      <c r="E27" s="59">
        <v>54840</v>
      </c>
      <c r="F27" s="59">
        <v>0</v>
      </c>
      <c r="G27" s="59">
        <v>5</v>
      </c>
      <c r="H27" s="59">
        <v>2.522444234</v>
      </c>
      <c r="I27" s="59">
        <v>4.7391053650000003</v>
      </c>
      <c r="J27" s="59">
        <v>0</v>
      </c>
      <c r="K27" s="59">
        <v>0.77815124999999996</v>
      </c>
      <c r="L27" s="60">
        <v>0.35635727286692997</v>
      </c>
      <c r="M27" s="59">
        <v>1</v>
      </c>
    </row>
    <row r="28" spans="1:20">
      <c r="A28" s="58">
        <v>648235000</v>
      </c>
      <c r="B28" s="58">
        <v>29</v>
      </c>
      <c r="C28" s="59">
        <v>1</v>
      </c>
      <c r="D28" s="59">
        <v>470</v>
      </c>
      <c r="E28" s="59">
        <v>1880</v>
      </c>
      <c r="F28" s="59">
        <v>272</v>
      </c>
      <c r="G28" s="59">
        <v>9</v>
      </c>
      <c r="H28" s="59">
        <v>2.6730209070000002</v>
      </c>
      <c r="I28" s="59">
        <v>3.2743887960000002</v>
      </c>
      <c r="J28" s="59">
        <v>2.4361626470000002</v>
      </c>
      <c r="K28" s="59">
        <v>1</v>
      </c>
      <c r="L28" s="60">
        <v>0.35397629572772599</v>
      </c>
      <c r="M28" s="59">
        <v>1</v>
      </c>
    </row>
    <row r="29" spans="1:20">
      <c r="A29" s="58">
        <v>648161000</v>
      </c>
      <c r="B29" s="58">
        <v>143</v>
      </c>
      <c r="C29" s="59">
        <v>0</v>
      </c>
      <c r="D29" s="59">
        <v>127</v>
      </c>
      <c r="E29" s="59">
        <v>780</v>
      </c>
      <c r="F29" s="59">
        <v>43</v>
      </c>
      <c r="G29" s="59">
        <v>72</v>
      </c>
      <c r="H29" s="59">
        <v>2.10720997</v>
      </c>
      <c r="I29" s="59">
        <v>2.892651034</v>
      </c>
      <c r="J29" s="59">
        <v>1.6434526759999999</v>
      </c>
      <c r="K29" s="59">
        <v>1.86332286</v>
      </c>
      <c r="L29" s="60">
        <v>0.34334686447130403</v>
      </c>
      <c r="M29" s="59">
        <v>1</v>
      </c>
    </row>
    <row r="30" spans="1:20">
      <c r="A30" s="58">
        <v>661959000</v>
      </c>
      <c r="B30" s="58">
        <v>64</v>
      </c>
      <c r="C30" s="59">
        <v>1</v>
      </c>
      <c r="D30" s="59">
        <v>53</v>
      </c>
      <c r="E30" s="59">
        <v>67230</v>
      </c>
      <c r="F30" s="59">
        <v>62</v>
      </c>
      <c r="G30" s="59">
        <v>40</v>
      </c>
      <c r="H30" s="59">
        <v>1.7323937599999999</v>
      </c>
      <c r="I30" s="59">
        <v>4.8275695709999997</v>
      </c>
      <c r="J30" s="59">
        <v>1.7993405490000001</v>
      </c>
      <c r="K30" s="59">
        <v>1.6127838569999999</v>
      </c>
      <c r="L30" s="60">
        <v>0.33888888453361099</v>
      </c>
      <c r="M30" s="59">
        <v>1</v>
      </c>
    </row>
    <row r="31" spans="1:20">
      <c r="A31" s="58">
        <v>659574000</v>
      </c>
      <c r="B31" s="58">
        <v>37</v>
      </c>
      <c r="C31" s="59">
        <v>1</v>
      </c>
      <c r="D31" s="59">
        <v>166</v>
      </c>
      <c r="E31" s="59">
        <v>42830</v>
      </c>
      <c r="F31" s="59">
        <v>190</v>
      </c>
      <c r="G31" s="59">
        <v>31</v>
      </c>
      <c r="H31" s="59">
        <v>2.222716471</v>
      </c>
      <c r="I31" s="59">
        <v>4.6317582140000004</v>
      </c>
      <c r="J31" s="59">
        <v>2.281033367</v>
      </c>
      <c r="K31" s="59">
        <v>1.5051499779999999</v>
      </c>
      <c r="L31" s="60">
        <v>0.33716358129748902</v>
      </c>
      <c r="M31" s="59">
        <v>1</v>
      </c>
    </row>
    <row r="32" spans="1:20">
      <c r="A32" s="58">
        <v>621901000</v>
      </c>
      <c r="B32" s="58">
        <v>52</v>
      </c>
      <c r="C32" s="59">
        <v>1</v>
      </c>
      <c r="D32" s="59">
        <v>157</v>
      </c>
      <c r="E32" s="59">
        <v>69400</v>
      </c>
      <c r="F32" s="59">
        <v>43</v>
      </c>
      <c r="G32" s="59">
        <v>13</v>
      </c>
      <c r="H32" s="59">
        <v>2.198657087</v>
      </c>
      <c r="I32" s="59">
        <v>4.8413657280000004</v>
      </c>
      <c r="J32" s="59">
        <v>1.6434526759999999</v>
      </c>
      <c r="K32" s="59">
        <v>1.1461280359999999</v>
      </c>
      <c r="L32" s="60">
        <v>0.33433080811083998</v>
      </c>
      <c r="M32" s="59">
        <v>1</v>
      </c>
    </row>
    <row r="33" spans="1:13">
      <c r="A33" s="58">
        <v>679666000</v>
      </c>
      <c r="B33" s="58">
        <v>68</v>
      </c>
      <c r="C33" s="59">
        <v>1</v>
      </c>
      <c r="D33" s="59">
        <v>10</v>
      </c>
      <c r="E33" s="59">
        <v>110380</v>
      </c>
      <c r="F33" s="59">
        <v>1</v>
      </c>
      <c r="G33" s="59">
        <v>13</v>
      </c>
      <c r="H33" s="59">
        <v>1.0413926849999999</v>
      </c>
      <c r="I33" s="59">
        <v>5.0428943239999997</v>
      </c>
      <c r="J33" s="59">
        <v>0.30102999600000002</v>
      </c>
      <c r="K33" s="59">
        <v>1.1461280359999999</v>
      </c>
      <c r="L33" s="60">
        <v>0.330073369991563</v>
      </c>
      <c r="M33" s="59">
        <v>1</v>
      </c>
    </row>
    <row r="34" spans="1:13">
      <c r="A34" s="58">
        <v>651983000</v>
      </c>
      <c r="B34" s="58">
        <v>57</v>
      </c>
      <c r="C34" s="59">
        <v>1</v>
      </c>
      <c r="D34" s="59">
        <v>143</v>
      </c>
      <c r="E34" s="59">
        <v>42420</v>
      </c>
      <c r="F34" s="59">
        <v>156</v>
      </c>
      <c r="G34" s="59">
        <v>27</v>
      </c>
      <c r="H34" s="59">
        <v>2.1583624920000002</v>
      </c>
      <c r="I34" s="59">
        <v>4.6275809020000001</v>
      </c>
      <c r="J34" s="59">
        <v>2.195899652</v>
      </c>
      <c r="K34" s="59">
        <v>1.4471580310000001</v>
      </c>
      <c r="L34" s="60">
        <v>0.32678705482127302</v>
      </c>
      <c r="M34" s="59">
        <v>1</v>
      </c>
    </row>
    <row r="35" spans="1:13">
      <c r="A35" s="58">
        <v>661243000</v>
      </c>
      <c r="B35" s="58">
        <v>98</v>
      </c>
      <c r="C35" s="59">
        <v>1</v>
      </c>
      <c r="D35" s="59">
        <v>73</v>
      </c>
      <c r="E35" s="59">
        <v>23300</v>
      </c>
      <c r="F35" s="59">
        <v>61</v>
      </c>
      <c r="G35" s="59">
        <v>53</v>
      </c>
      <c r="H35" s="59">
        <v>1.8692317199999999</v>
      </c>
      <c r="I35" s="59">
        <v>4.36737456</v>
      </c>
      <c r="J35" s="59">
        <v>1.792391689</v>
      </c>
      <c r="K35" s="59">
        <v>1.7323937599999999</v>
      </c>
      <c r="L35" s="60">
        <v>0.32554907272840899</v>
      </c>
      <c r="M35" s="59">
        <v>1</v>
      </c>
    </row>
    <row r="36" spans="1:13">
      <c r="A36" s="58">
        <v>604358000</v>
      </c>
      <c r="B36" s="58">
        <v>31</v>
      </c>
      <c r="C36" s="59">
        <v>1</v>
      </c>
      <c r="D36" s="59">
        <v>50</v>
      </c>
      <c r="E36" s="59">
        <v>8590</v>
      </c>
      <c r="F36" s="59">
        <v>82</v>
      </c>
      <c r="G36" s="59">
        <v>65</v>
      </c>
      <c r="H36" s="59">
        <v>1.7075701759999999</v>
      </c>
      <c r="I36" s="59">
        <v>3.9340437189999999</v>
      </c>
      <c r="J36" s="59">
        <v>1.9190780919999999</v>
      </c>
      <c r="K36" s="59">
        <v>1.8195439360000001</v>
      </c>
      <c r="L36" s="60">
        <v>0.32280316932488501</v>
      </c>
      <c r="M36" s="59">
        <v>1</v>
      </c>
    </row>
    <row r="37" spans="1:13">
      <c r="A37" s="58">
        <v>661242000</v>
      </c>
      <c r="B37" s="58">
        <v>145</v>
      </c>
      <c r="C37" s="59">
        <v>0</v>
      </c>
      <c r="D37" s="59">
        <v>121</v>
      </c>
      <c r="E37" s="59">
        <v>13340</v>
      </c>
      <c r="F37" s="59">
        <v>50</v>
      </c>
      <c r="G37" s="59">
        <v>45</v>
      </c>
      <c r="H37" s="59">
        <v>2.0863598310000002</v>
      </c>
      <c r="I37" s="59">
        <v>4.1251883840000003</v>
      </c>
      <c r="J37" s="59">
        <v>1.7075701759999999</v>
      </c>
      <c r="K37" s="59">
        <v>1.662757832</v>
      </c>
      <c r="L37" s="60">
        <v>0.320411304950804</v>
      </c>
      <c r="M37" s="59">
        <v>1</v>
      </c>
    </row>
    <row r="38" spans="1:13">
      <c r="A38" s="58">
        <v>648159000</v>
      </c>
      <c r="B38" s="58">
        <v>70</v>
      </c>
      <c r="C38" s="59">
        <v>1</v>
      </c>
      <c r="D38" s="59">
        <v>233</v>
      </c>
      <c r="E38" s="59">
        <v>300</v>
      </c>
      <c r="F38" s="59">
        <v>172</v>
      </c>
      <c r="G38" s="59">
        <v>30</v>
      </c>
      <c r="H38" s="59">
        <v>2.3692158569999999</v>
      </c>
      <c r="I38" s="59">
        <v>2.478566496</v>
      </c>
      <c r="J38" s="59">
        <v>2.2380461029999998</v>
      </c>
      <c r="K38" s="59">
        <v>1.4913616940000001</v>
      </c>
      <c r="L38" s="60">
        <v>0.32012553731037202</v>
      </c>
      <c r="M38" s="59">
        <v>1</v>
      </c>
    </row>
    <row r="39" spans="1:13">
      <c r="A39" s="58">
        <v>669653000</v>
      </c>
      <c r="B39" s="58">
        <v>30</v>
      </c>
      <c r="C39" s="59">
        <v>0</v>
      </c>
      <c r="D39" s="59">
        <v>17</v>
      </c>
      <c r="E39" s="59">
        <v>80420</v>
      </c>
      <c r="F39" s="59">
        <v>14</v>
      </c>
      <c r="G39" s="59">
        <v>22</v>
      </c>
      <c r="H39" s="59">
        <v>1.255272505</v>
      </c>
      <c r="I39" s="59">
        <v>4.905369469</v>
      </c>
      <c r="J39" s="59">
        <v>1.1760912590000001</v>
      </c>
      <c r="K39" s="59">
        <v>1.361727836</v>
      </c>
      <c r="L39" s="60">
        <v>0.31966518294461699</v>
      </c>
      <c r="M39" s="59">
        <v>1</v>
      </c>
    </row>
    <row r="40" spans="1:13">
      <c r="A40" s="58">
        <v>633884000</v>
      </c>
      <c r="B40" s="58">
        <v>128</v>
      </c>
      <c r="C40" s="59">
        <v>0</v>
      </c>
      <c r="D40" s="59">
        <v>0</v>
      </c>
      <c r="E40" s="59">
        <v>116710</v>
      </c>
      <c r="F40" s="59">
        <v>0</v>
      </c>
      <c r="G40" s="59">
        <v>0</v>
      </c>
      <c r="H40" s="59">
        <v>0</v>
      </c>
      <c r="I40" s="59">
        <v>5.0671117900000002</v>
      </c>
      <c r="J40" s="59">
        <v>0</v>
      </c>
      <c r="K40" s="59">
        <v>0</v>
      </c>
      <c r="L40" s="60">
        <v>0.317700755578809</v>
      </c>
      <c r="M40" s="59">
        <v>1</v>
      </c>
    </row>
    <row r="41" spans="1:13">
      <c r="A41" s="58">
        <v>604338000</v>
      </c>
      <c r="B41" s="58">
        <v>102</v>
      </c>
      <c r="C41" s="59">
        <v>0</v>
      </c>
      <c r="D41" s="59">
        <v>122</v>
      </c>
      <c r="E41" s="59">
        <v>48220</v>
      </c>
      <c r="F41" s="59">
        <v>39</v>
      </c>
      <c r="G41" s="59">
        <v>14</v>
      </c>
      <c r="H41" s="59">
        <v>2.0899051110000002</v>
      </c>
      <c r="I41" s="59">
        <v>4.6832362119999997</v>
      </c>
      <c r="J41" s="59">
        <v>1.602059991</v>
      </c>
      <c r="K41" s="59">
        <v>1.1760912590000001</v>
      </c>
      <c r="L41" s="60">
        <v>0.31155070817161401</v>
      </c>
      <c r="M41" s="59">
        <v>1</v>
      </c>
    </row>
    <row r="42" spans="1:13">
      <c r="A42" s="58">
        <v>669644000</v>
      </c>
      <c r="B42" s="58">
        <v>28</v>
      </c>
      <c r="C42" s="59">
        <v>0</v>
      </c>
      <c r="D42" s="59">
        <v>2</v>
      </c>
      <c r="E42" s="59">
        <v>33550</v>
      </c>
      <c r="F42" s="59">
        <v>3</v>
      </c>
      <c r="G42" s="59">
        <v>47</v>
      </c>
      <c r="H42" s="59">
        <v>0.47712125500000002</v>
      </c>
      <c r="I42" s="59">
        <v>4.525705469</v>
      </c>
      <c r="J42" s="59">
        <v>0.60205999099999996</v>
      </c>
      <c r="K42" s="59">
        <v>1.6812412370000001</v>
      </c>
      <c r="L42" s="60">
        <v>0.309810889428693</v>
      </c>
      <c r="M42" s="59">
        <v>1</v>
      </c>
    </row>
    <row r="43" spans="1:13">
      <c r="A43" s="58">
        <v>632635000</v>
      </c>
      <c r="B43" s="58">
        <v>3</v>
      </c>
      <c r="C43" s="59">
        <v>1</v>
      </c>
      <c r="D43" s="59">
        <v>86</v>
      </c>
      <c r="E43" s="59">
        <v>46190</v>
      </c>
      <c r="F43" s="59">
        <v>112</v>
      </c>
      <c r="G43" s="59">
        <v>17</v>
      </c>
      <c r="H43" s="59">
        <v>1.9395192530000001</v>
      </c>
      <c r="I43" s="59">
        <v>4.6645573640000002</v>
      </c>
      <c r="J43" s="59">
        <v>2.053078443</v>
      </c>
      <c r="K43" s="59">
        <v>1.255272505</v>
      </c>
      <c r="L43" s="60">
        <v>0.30513741976421099</v>
      </c>
      <c r="M43" s="59">
        <v>1</v>
      </c>
    </row>
    <row r="44" spans="1:13">
      <c r="A44" s="58">
        <v>633217000</v>
      </c>
      <c r="B44" s="58">
        <v>165</v>
      </c>
      <c r="C44" s="59">
        <v>0</v>
      </c>
      <c r="D44" s="59">
        <v>0</v>
      </c>
      <c r="E44" s="59">
        <v>96280</v>
      </c>
      <c r="F44" s="59">
        <v>4</v>
      </c>
      <c r="G44" s="59">
        <v>1</v>
      </c>
      <c r="H44" s="59">
        <v>0</v>
      </c>
      <c r="I44" s="59">
        <v>4.9835405919999998</v>
      </c>
      <c r="J44" s="59">
        <v>0.69897000399999998</v>
      </c>
      <c r="K44" s="59">
        <v>0.30102999600000002</v>
      </c>
      <c r="L44" s="60">
        <v>0.30398187180752501</v>
      </c>
      <c r="M44" s="59">
        <v>1</v>
      </c>
    </row>
    <row r="45" spans="1:13">
      <c r="A45" s="58">
        <v>660772000</v>
      </c>
      <c r="B45" s="58">
        <v>83</v>
      </c>
      <c r="C45" s="59">
        <v>1</v>
      </c>
      <c r="D45" s="59">
        <v>10</v>
      </c>
      <c r="E45" s="59">
        <v>88370</v>
      </c>
      <c r="F45" s="59">
        <v>4</v>
      </c>
      <c r="G45" s="59">
        <v>3</v>
      </c>
      <c r="H45" s="59">
        <v>1.0413926849999999</v>
      </c>
      <c r="I45" s="59">
        <v>4.946309769</v>
      </c>
      <c r="J45" s="59">
        <v>0.69897000399999998</v>
      </c>
      <c r="K45" s="59">
        <v>0.60205999099999996</v>
      </c>
      <c r="L45" s="60">
        <v>0.30277503063598699</v>
      </c>
      <c r="M45" s="59">
        <v>1</v>
      </c>
    </row>
    <row r="46" spans="1:13">
      <c r="A46" s="58">
        <v>684246000</v>
      </c>
      <c r="B46" s="58">
        <v>89</v>
      </c>
      <c r="C46" s="59">
        <v>1</v>
      </c>
      <c r="D46" s="59">
        <v>32</v>
      </c>
      <c r="E46" s="59">
        <v>66430</v>
      </c>
      <c r="F46" s="59">
        <v>46</v>
      </c>
      <c r="G46" s="59">
        <v>11</v>
      </c>
      <c r="H46" s="59">
        <v>1.5185139400000001</v>
      </c>
      <c r="I46" s="59">
        <v>4.8223707899999999</v>
      </c>
      <c r="J46" s="59">
        <v>1.6720978580000001</v>
      </c>
      <c r="K46" s="59">
        <v>1.0791812460000001</v>
      </c>
      <c r="L46" s="60">
        <v>0.300809384295885</v>
      </c>
      <c r="M46" s="59">
        <v>1</v>
      </c>
    </row>
    <row r="47" spans="1:13">
      <c r="A47" s="58">
        <v>623865000</v>
      </c>
      <c r="B47" s="58">
        <v>101</v>
      </c>
      <c r="C47" s="59">
        <v>1</v>
      </c>
      <c r="D47" s="59">
        <v>169</v>
      </c>
      <c r="E47" s="59">
        <v>3020</v>
      </c>
      <c r="F47" s="59">
        <v>167</v>
      </c>
      <c r="G47" s="59">
        <v>20</v>
      </c>
      <c r="H47" s="59">
        <v>2.2304489209999998</v>
      </c>
      <c r="I47" s="59">
        <v>3.4801507250000001</v>
      </c>
      <c r="J47" s="59">
        <v>2.225309282</v>
      </c>
      <c r="K47" s="59">
        <v>1.322219295</v>
      </c>
      <c r="L47" s="60">
        <v>0.296404856175353</v>
      </c>
      <c r="M47" s="59">
        <v>1</v>
      </c>
    </row>
    <row r="48" spans="1:13">
      <c r="A48" s="58">
        <v>621095000</v>
      </c>
      <c r="B48" s="58">
        <v>110</v>
      </c>
      <c r="C48" s="59">
        <v>1</v>
      </c>
      <c r="D48" s="59">
        <v>47</v>
      </c>
      <c r="E48" s="59">
        <v>55960</v>
      </c>
      <c r="F48" s="59">
        <v>16</v>
      </c>
      <c r="G48" s="59">
        <v>10</v>
      </c>
      <c r="H48" s="59">
        <v>1.6812412370000001</v>
      </c>
      <c r="I48" s="59">
        <v>4.7478854669999997</v>
      </c>
      <c r="J48" s="59">
        <v>1.230448921</v>
      </c>
      <c r="K48" s="59">
        <v>1.0413926849999999</v>
      </c>
      <c r="L48" s="60">
        <v>0.29567830769651898</v>
      </c>
      <c r="M48" s="59">
        <v>1</v>
      </c>
    </row>
    <row r="49" spans="1:13">
      <c r="A49" s="58">
        <v>679911000</v>
      </c>
      <c r="B49" s="58">
        <v>20</v>
      </c>
      <c r="C49" s="59">
        <v>0</v>
      </c>
      <c r="D49" s="59">
        <v>1</v>
      </c>
      <c r="E49" s="59">
        <v>83780</v>
      </c>
      <c r="F49" s="59">
        <v>0</v>
      </c>
      <c r="G49" s="59">
        <v>0</v>
      </c>
      <c r="H49" s="59">
        <v>0.30102999600000002</v>
      </c>
      <c r="I49" s="59">
        <v>4.9231455400000002</v>
      </c>
      <c r="J49" s="59">
        <v>0</v>
      </c>
      <c r="K49" s="59">
        <v>0</v>
      </c>
      <c r="L49" s="60">
        <v>0.29424551447091302</v>
      </c>
      <c r="M49" s="59">
        <v>1</v>
      </c>
    </row>
    <row r="50" spans="1:13">
      <c r="A50" s="58">
        <v>638506000</v>
      </c>
      <c r="B50" s="58">
        <v>2</v>
      </c>
      <c r="C50" s="59">
        <v>0</v>
      </c>
      <c r="D50" s="59">
        <v>63</v>
      </c>
      <c r="E50" s="59">
        <v>21120</v>
      </c>
      <c r="F50" s="59">
        <v>22</v>
      </c>
      <c r="G50" s="59">
        <v>23</v>
      </c>
      <c r="H50" s="59">
        <v>1.806179974</v>
      </c>
      <c r="I50" s="59">
        <v>4.3247144769999997</v>
      </c>
      <c r="J50" s="59">
        <v>1.361727836</v>
      </c>
      <c r="K50" s="59">
        <v>1.3802112419999999</v>
      </c>
      <c r="L50" s="60">
        <v>0.28872143974202003</v>
      </c>
      <c r="M50" s="59">
        <v>1</v>
      </c>
    </row>
    <row r="51" spans="1:13">
      <c r="A51" s="58">
        <v>602069000</v>
      </c>
      <c r="B51" s="58">
        <v>19</v>
      </c>
      <c r="C51" s="59">
        <v>1</v>
      </c>
      <c r="D51" s="59">
        <v>134</v>
      </c>
      <c r="E51" s="59">
        <v>8580</v>
      </c>
      <c r="F51" s="59">
        <v>4</v>
      </c>
      <c r="G51" s="59">
        <v>14</v>
      </c>
      <c r="H51" s="59">
        <v>2.1303337679999998</v>
      </c>
      <c r="I51" s="59">
        <v>3.9335379019999999</v>
      </c>
      <c r="J51" s="59">
        <v>0.69897000399999998</v>
      </c>
      <c r="K51" s="59">
        <v>1.1760912590000001</v>
      </c>
      <c r="L51" s="60">
        <v>0.28612433659008202</v>
      </c>
      <c r="M51" s="59">
        <v>1</v>
      </c>
    </row>
    <row r="52" spans="1:13">
      <c r="A52" s="58">
        <v>604334000</v>
      </c>
      <c r="B52" s="58">
        <v>26</v>
      </c>
      <c r="C52" s="59">
        <v>0</v>
      </c>
      <c r="D52" s="59">
        <v>92</v>
      </c>
      <c r="E52" s="59">
        <v>260</v>
      </c>
      <c r="F52" s="59">
        <v>165</v>
      </c>
      <c r="G52" s="59">
        <v>24</v>
      </c>
      <c r="H52" s="59">
        <v>1.968482949</v>
      </c>
      <c r="I52" s="59">
        <v>2.4166405069999999</v>
      </c>
      <c r="J52" s="59">
        <v>2.2201080879999999</v>
      </c>
      <c r="K52" s="59">
        <v>1.397940009</v>
      </c>
      <c r="L52" s="59">
        <v>0.28172300992009802</v>
      </c>
      <c r="M52" s="59">
        <v>0</v>
      </c>
    </row>
    <row r="53" spans="1:13">
      <c r="A53" s="58">
        <v>648077000</v>
      </c>
      <c r="B53" s="58">
        <v>100</v>
      </c>
      <c r="C53" s="59">
        <v>1</v>
      </c>
      <c r="D53" s="59">
        <v>84</v>
      </c>
      <c r="E53" s="59">
        <v>11460</v>
      </c>
      <c r="F53" s="59">
        <v>111</v>
      </c>
      <c r="G53" s="59">
        <v>18</v>
      </c>
      <c r="H53" s="59">
        <v>1.9294189260000001</v>
      </c>
      <c r="I53" s="59">
        <v>4.0592225129999999</v>
      </c>
      <c r="J53" s="59">
        <v>2.0492180229999999</v>
      </c>
      <c r="K53" s="59">
        <v>1.278753601</v>
      </c>
      <c r="L53" s="59">
        <v>0.28138522201626198</v>
      </c>
      <c r="M53" s="59">
        <v>0</v>
      </c>
    </row>
    <row r="54" spans="1:13">
      <c r="A54" s="58">
        <v>624706000</v>
      </c>
      <c r="B54" s="58">
        <v>32</v>
      </c>
      <c r="C54" s="59">
        <v>1</v>
      </c>
      <c r="D54" s="59">
        <v>61</v>
      </c>
      <c r="E54" s="59">
        <v>40140</v>
      </c>
      <c r="F54" s="59">
        <v>22</v>
      </c>
      <c r="G54" s="59">
        <v>3</v>
      </c>
      <c r="H54" s="59">
        <v>1.792391689</v>
      </c>
      <c r="I54" s="59">
        <v>4.6035881879999998</v>
      </c>
      <c r="J54" s="59">
        <v>1.361727836</v>
      </c>
      <c r="K54" s="59">
        <v>0.60205999099999996</v>
      </c>
      <c r="L54" s="59">
        <v>0.28035591396721898</v>
      </c>
      <c r="M54" s="59">
        <v>0</v>
      </c>
    </row>
    <row r="55" spans="1:13">
      <c r="A55" s="58">
        <v>680968000</v>
      </c>
      <c r="B55" s="58">
        <v>5</v>
      </c>
      <c r="C55" s="59">
        <v>0</v>
      </c>
      <c r="D55" s="59">
        <v>18</v>
      </c>
      <c r="E55" s="59">
        <v>22850</v>
      </c>
      <c r="F55" s="59">
        <v>11</v>
      </c>
      <c r="G55" s="59">
        <v>21</v>
      </c>
      <c r="H55" s="59">
        <v>1.278753601</v>
      </c>
      <c r="I55" s="59">
        <v>4.3589052099999996</v>
      </c>
      <c r="J55" s="59">
        <v>1.0791812460000001</v>
      </c>
      <c r="K55" s="59">
        <v>1.342422681</v>
      </c>
      <c r="L55" s="59">
        <v>0.27798934896670602</v>
      </c>
      <c r="M55" s="59">
        <v>0</v>
      </c>
    </row>
    <row r="56" spans="1:13">
      <c r="A56" s="58">
        <v>602135000</v>
      </c>
      <c r="B56" s="58">
        <v>88</v>
      </c>
      <c r="C56" s="59">
        <v>1</v>
      </c>
      <c r="D56" s="59">
        <v>24</v>
      </c>
      <c r="E56" s="59">
        <v>3740</v>
      </c>
      <c r="F56" s="59">
        <v>59</v>
      </c>
      <c r="G56" s="59">
        <v>32</v>
      </c>
      <c r="H56" s="59">
        <v>1.397940009</v>
      </c>
      <c r="I56" s="59">
        <v>3.5729877079999999</v>
      </c>
      <c r="J56" s="59">
        <v>1.7781512500000001</v>
      </c>
      <c r="K56" s="59">
        <v>1.5185139400000001</v>
      </c>
      <c r="L56" s="59">
        <v>0.27770173768773698</v>
      </c>
      <c r="M56" s="59">
        <v>0</v>
      </c>
    </row>
    <row r="57" spans="1:13">
      <c r="A57" s="58">
        <v>621260000</v>
      </c>
      <c r="B57" s="58">
        <v>65</v>
      </c>
      <c r="C57" s="59">
        <v>1</v>
      </c>
      <c r="D57" s="59">
        <v>3</v>
      </c>
      <c r="E57" s="59">
        <v>36040</v>
      </c>
      <c r="F57" s="59">
        <v>0</v>
      </c>
      <c r="G57" s="59">
        <v>15</v>
      </c>
      <c r="H57" s="59">
        <v>0.60205999099999996</v>
      </c>
      <c r="I57" s="59">
        <v>4.5567968319999999</v>
      </c>
      <c r="J57" s="59">
        <v>0</v>
      </c>
      <c r="K57" s="59">
        <v>1.204119983</v>
      </c>
      <c r="L57" s="59">
        <v>0.277497256091435</v>
      </c>
      <c r="M57" s="59">
        <v>0</v>
      </c>
    </row>
    <row r="58" spans="1:13">
      <c r="A58" s="58">
        <v>669659000</v>
      </c>
      <c r="B58" s="58">
        <v>67</v>
      </c>
      <c r="C58" s="59">
        <v>1</v>
      </c>
      <c r="D58" s="59">
        <v>10</v>
      </c>
      <c r="E58" s="59">
        <v>24260</v>
      </c>
      <c r="F58" s="59">
        <v>14</v>
      </c>
      <c r="G58" s="59">
        <v>18</v>
      </c>
      <c r="H58" s="59">
        <v>1.0413926849999999</v>
      </c>
      <c r="I58" s="59">
        <v>4.3849086980000003</v>
      </c>
      <c r="J58" s="59">
        <v>1.1760912590000001</v>
      </c>
      <c r="K58" s="59">
        <v>1.278753601</v>
      </c>
      <c r="L58" s="59">
        <v>0.27412604286936798</v>
      </c>
      <c r="M58" s="59">
        <v>0</v>
      </c>
    </row>
    <row r="59" spans="1:13">
      <c r="A59" s="58">
        <v>610391000</v>
      </c>
      <c r="B59" s="58">
        <v>78</v>
      </c>
      <c r="C59" s="59">
        <v>0</v>
      </c>
      <c r="D59" s="59">
        <v>2</v>
      </c>
      <c r="E59" s="59">
        <v>49130</v>
      </c>
      <c r="F59" s="59">
        <v>14</v>
      </c>
      <c r="G59" s="59">
        <v>3</v>
      </c>
      <c r="H59" s="59">
        <v>0.47712125500000002</v>
      </c>
      <c r="I59" s="59">
        <v>4.691355604</v>
      </c>
      <c r="J59" s="59">
        <v>1.1760912590000001</v>
      </c>
      <c r="K59" s="59">
        <v>0.60205999099999996</v>
      </c>
      <c r="L59" s="59">
        <v>0.27375239335430401</v>
      </c>
      <c r="M59" s="59">
        <v>0</v>
      </c>
    </row>
    <row r="60" spans="1:13">
      <c r="A60" s="58">
        <v>632804000</v>
      </c>
      <c r="B60" s="58">
        <v>41</v>
      </c>
      <c r="C60" s="59">
        <v>0</v>
      </c>
      <c r="D60" s="59">
        <v>4</v>
      </c>
      <c r="E60" s="59">
        <v>28220</v>
      </c>
      <c r="F60" s="59">
        <v>1197</v>
      </c>
      <c r="G60" s="59">
        <v>14</v>
      </c>
      <c r="H60" s="59">
        <v>0.69897000399999998</v>
      </c>
      <c r="I60" s="59">
        <v>4.4505723990000003</v>
      </c>
      <c r="J60" s="59">
        <v>3.0784568179999998</v>
      </c>
      <c r="K60" s="59">
        <v>1.1760912590000001</v>
      </c>
      <c r="L60" s="59">
        <v>0.27140631017767702</v>
      </c>
      <c r="M60" s="59">
        <v>0</v>
      </c>
    </row>
    <row r="61" spans="1:13">
      <c r="A61" s="58">
        <v>604343000</v>
      </c>
      <c r="B61" s="58">
        <v>62</v>
      </c>
      <c r="C61" s="59">
        <v>0</v>
      </c>
      <c r="D61" s="59">
        <v>36</v>
      </c>
      <c r="E61" s="59">
        <v>20270</v>
      </c>
      <c r="F61" s="59">
        <v>25</v>
      </c>
      <c r="G61" s="59">
        <v>12</v>
      </c>
      <c r="H61" s="59">
        <v>1.5682017239999999</v>
      </c>
      <c r="I61" s="59">
        <v>4.306875174</v>
      </c>
      <c r="J61" s="59">
        <v>1.414973348</v>
      </c>
      <c r="K61" s="59">
        <v>1.1139433519999999</v>
      </c>
      <c r="L61" s="59">
        <v>0.270838816642472</v>
      </c>
      <c r="M61" s="59">
        <v>0</v>
      </c>
    </row>
    <row r="62" spans="1:13">
      <c r="A62" s="58">
        <v>674786000</v>
      </c>
      <c r="B62" s="58">
        <v>148</v>
      </c>
      <c r="C62" s="59">
        <v>0</v>
      </c>
      <c r="D62" s="59">
        <v>0</v>
      </c>
      <c r="E62" s="59">
        <v>48120</v>
      </c>
      <c r="F62" s="59">
        <v>0</v>
      </c>
      <c r="G62" s="59">
        <v>0</v>
      </c>
      <c r="H62" s="59">
        <v>0</v>
      </c>
      <c r="I62" s="59">
        <v>4.682334644</v>
      </c>
      <c r="J62" s="59">
        <v>0</v>
      </c>
      <c r="K62" s="59">
        <v>0</v>
      </c>
      <c r="L62" s="59">
        <v>0.26958147522359799</v>
      </c>
      <c r="M62" s="59">
        <v>0</v>
      </c>
    </row>
    <row r="63" spans="1:13">
      <c r="A63" s="58">
        <v>664165000</v>
      </c>
      <c r="B63" s="58">
        <v>73</v>
      </c>
      <c r="C63" s="59">
        <v>1</v>
      </c>
      <c r="D63" s="59">
        <v>25</v>
      </c>
      <c r="E63" s="59">
        <v>34170</v>
      </c>
      <c r="F63" s="59">
        <v>2</v>
      </c>
      <c r="G63" s="59">
        <v>2</v>
      </c>
      <c r="H63" s="59">
        <v>1.414973348</v>
      </c>
      <c r="I63" s="59">
        <v>4.5336576879999999</v>
      </c>
      <c r="J63" s="59">
        <v>0.47712125500000002</v>
      </c>
      <c r="K63" s="59">
        <v>0.47712125500000002</v>
      </c>
      <c r="L63" s="59">
        <v>0.267607452395065</v>
      </c>
      <c r="M63" s="59">
        <v>0</v>
      </c>
    </row>
    <row r="64" spans="1:13">
      <c r="A64" s="58">
        <v>661073000</v>
      </c>
      <c r="B64" s="58">
        <v>53</v>
      </c>
      <c r="C64" s="59">
        <v>1</v>
      </c>
      <c r="D64" s="59">
        <v>24</v>
      </c>
      <c r="E64" s="59">
        <v>2350</v>
      </c>
      <c r="F64" s="59">
        <v>0</v>
      </c>
      <c r="G64" s="59">
        <v>23</v>
      </c>
      <c r="H64" s="59">
        <v>1.397940009</v>
      </c>
      <c r="I64" s="59">
        <v>3.3712526289999998</v>
      </c>
      <c r="J64" s="59">
        <v>0</v>
      </c>
      <c r="K64" s="59">
        <v>1.3802112419999999</v>
      </c>
      <c r="L64" s="59">
        <v>0.26754311298415001</v>
      </c>
      <c r="M64" s="59">
        <v>0</v>
      </c>
    </row>
    <row r="65" spans="1:13">
      <c r="A65" s="58">
        <v>654270000</v>
      </c>
      <c r="B65" s="58">
        <v>63</v>
      </c>
      <c r="C65" s="59">
        <v>0</v>
      </c>
      <c r="D65" s="59">
        <v>11</v>
      </c>
      <c r="E65" s="59">
        <v>39610</v>
      </c>
      <c r="F65" s="59">
        <v>3</v>
      </c>
      <c r="G65" s="59">
        <v>1</v>
      </c>
      <c r="H65" s="59">
        <v>1.0791812460000001</v>
      </c>
      <c r="I65" s="59">
        <v>4.5978158069999999</v>
      </c>
      <c r="J65" s="59">
        <v>0.60205999099999996</v>
      </c>
      <c r="K65" s="59">
        <v>0.30102999600000002</v>
      </c>
      <c r="L65" s="59">
        <v>0.26725694738005601</v>
      </c>
      <c r="M65" s="59">
        <v>0</v>
      </c>
    </row>
    <row r="66" spans="1:13">
      <c r="A66" s="58">
        <v>664151000</v>
      </c>
      <c r="B66" s="58">
        <v>40</v>
      </c>
      <c r="C66" s="59">
        <v>0</v>
      </c>
      <c r="D66" s="59">
        <v>18</v>
      </c>
      <c r="E66" s="59">
        <v>21970</v>
      </c>
      <c r="F66" s="59">
        <v>54</v>
      </c>
      <c r="G66" s="59">
        <v>11</v>
      </c>
      <c r="H66" s="59">
        <v>1.278753601</v>
      </c>
      <c r="I66" s="59">
        <v>4.3418498239999996</v>
      </c>
      <c r="J66" s="59">
        <v>1.7403626889999999</v>
      </c>
      <c r="K66" s="59">
        <v>1.0791812460000001</v>
      </c>
      <c r="L66" s="59">
        <v>0.26714980649369602</v>
      </c>
      <c r="M66" s="59">
        <v>0</v>
      </c>
    </row>
    <row r="67" spans="1:13">
      <c r="A67" s="58">
        <v>624715000</v>
      </c>
      <c r="B67" s="58">
        <v>84</v>
      </c>
      <c r="C67" s="59">
        <v>1</v>
      </c>
      <c r="D67" s="59">
        <v>27</v>
      </c>
      <c r="E67" s="59">
        <v>19670</v>
      </c>
      <c r="F67" s="59">
        <v>49</v>
      </c>
      <c r="G67" s="59">
        <v>8</v>
      </c>
      <c r="H67" s="59">
        <v>1.4471580310000001</v>
      </c>
      <c r="I67" s="59">
        <v>4.293826438</v>
      </c>
      <c r="J67" s="59">
        <v>1.698970004</v>
      </c>
      <c r="K67" s="59">
        <v>0.95424250899999996</v>
      </c>
      <c r="L67" s="59">
        <v>0.26449078634869799</v>
      </c>
      <c r="M67" s="59">
        <v>0</v>
      </c>
    </row>
    <row r="68" spans="1:13">
      <c r="A68" s="58">
        <v>684253000</v>
      </c>
      <c r="B68" s="58">
        <v>59</v>
      </c>
      <c r="C68" s="59">
        <v>1</v>
      </c>
      <c r="D68" s="59">
        <v>8</v>
      </c>
      <c r="E68" s="59">
        <v>31390</v>
      </c>
      <c r="F68" s="59">
        <v>26</v>
      </c>
      <c r="G68" s="59">
        <v>1</v>
      </c>
      <c r="H68" s="59">
        <v>0.95424250899999996</v>
      </c>
      <c r="I68" s="59">
        <v>4.4968051510000002</v>
      </c>
      <c r="J68" s="59">
        <v>1.4313637640000001</v>
      </c>
      <c r="K68" s="59">
        <v>0.30102999600000002</v>
      </c>
      <c r="L68" s="59">
        <v>0.26121564134389502</v>
      </c>
      <c r="M68" s="59">
        <v>0</v>
      </c>
    </row>
    <row r="69" spans="1:13">
      <c r="A69" s="58">
        <v>602152000</v>
      </c>
      <c r="B69" s="58">
        <v>93</v>
      </c>
      <c r="C69" s="59">
        <v>0</v>
      </c>
      <c r="D69" s="59">
        <v>5</v>
      </c>
      <c r="E69" s="59">
        <v>0</v>
      </c>
      <c r="F69" s="59">
        <v>48</v>
      </c>
      <c r="G69" s="59">
        <v>22</v>
      </c>
      <c r="H69" s="59">
        <v>0.77815124999999996</v>
      </c>
      <c r="I69" s="59">
        <v>0</v>
      </c>
      <c r="J69" s="59">
        <v>1.69019608</v>
      </c>
      <c r="K69" s="59">
        <v>1.361727836</v>
      </c>
      <c r="L69" s="59">
        <v>0.26101854709199601</v>
      </c>
      <c r="M69" s="59">
        <v>0</v>
      </c>
    </row>
    <row r="70" spans="1:13">
      <c r="A70" s="58">
        <v>656138000</v>
      </c>
      <c r="B70" s="58">
        <v>107</v>
      </c>
      <c r="C70" s="59">
        <v>0</v>
      </c>
      <c r="D70" s="59">
        <v>3</v>
      </c>
      <c r="E70" s="59">
        <v>7970</v>
      </c>
      <c r="F70" s="59">
        <v>17</v>
      </c>
      <c r="G70" s="59">
        <v>17</v>
      </c>
      <c r="H70" s="59">
        <v>0.60205999099999996</v>
      </c>
      <c r="I70" s="59">
        <v>3.9015128090000002</v>
      </c>
      <c r="J70" s="59">
        <v>1.255272505</v>
      </c>
      <c r="K70" s="59">
        <v>1.255272505</v>
      </c>
      <c r="L70" s="59">
        <v>0.26082692401499102</v>
      </c>
      <c r="M70" s="59">
        <v>0</v>
      </c>
    </row>
    <row r="71" spans="1:13">
      <c r="A71" s="58">
        <v>604256000</v>
      </c>
      <c r="B71" s="58">
        <v>113</v>
      </c>
      <c r="C71" s="59">
        <v>0</v>
      </c>
      <c r="D71" s="59">
        <v>0</v>
      </c>
      <c r="E71" s="59">
        <v>11700</v>
      </c>
      <c r="F71" s="59">
        <v>2</v>
      </c>
      <c r="G71" s="59">
        <v>13</v>
      </c>
      <c r="H71" s="59">
        <v>0</v>
      </c>
      <c r="I71" s="59">
        <v>4.0682229789999997</v>
      </c>
      <c r="J71" s="59">
        <v>0.47712125500000002</v>
      </c>
      <c r="K71" s="59">
        <v>1.1461280359999999</v>
      </c>
      <c r="L71" s="59">
        <v>0.25866095116111698</v>
      </c>
      <c r="M71" s="59">
        <v>0</v>
      </c>
    </row>
    <row r="72" spans="1:13">
      <c r="A72" s="58">
        <v>602070000</v>
      </c>
      <c r="B72" s="58">
        <v>149</v>
      </c>
      <c r="C72" s="59">
        <v>0</v>
      </c>
      <c r="D72" s="59">
        <v>7</v>
      </c>
      <c r="E72" s="59">
        <v>450</v>
      </c>
      <c r="F72" s="59">
        <v>5</v>
      </c>
      <c r="G72" s="59">
        <v>18</v>
      </c>
      <c r="H72" s="59">
        <v>0.90308998699999998</v>
      </c>
      <c r="I72" s="59">
        <v>2.6541765420000001</v>
      </c>
      <c r="J72" s="59">
        <v>0.77815124999999996</v>
      </c>
      <c r="K72" s="59">
        <v>1.278753601</v>
      </c>
      <c r="L72" s="59">
        <v>0.257752325613607</v>
      </c>
      <c r="M72" s="59">
        <v>0</v>
      </c>
    </row>
    <row r="73" spans="1:13">
      <c r="A73" s="58">
        <v>604254000</v>
      </c>
      <c r="B73" s="58">
        <v>136</v>
      </c>
      <c r="C73" s="59">
        <v>0</v>
      </c>
      <c r="D73" s="59">
        <v>1</v>
      </c>
      <c r="E73" s="59">
        <v>18980</v>
      </c>
      <c r="F73" s="59">
        <v>5</v>
      </c>
      <c r="G73" s="59">
        <v>6</v>
      </c>
      <c r="H73" s="59">
        <v>0.30102999600000002</v>
      </c>
      <c r="I73" s="59">
        <v>4.278319089</v>
      </c>
      <c r="J73" s="59">
        <v>0.77815124999999996</v>
      </c>
      <c r="K73" s="59">
        <v>0.84509803999999999</v>
      </c>
      <c r="L73" s="59">
        <v>0.25666314287888198</v>
      </c>
      <c r="M73" s="59">
        <v>0</v>
      </c>
    </row>
    <row r="74" spans="1:13">
      <c r="A74" s="58">
        <v>679910000</v>
      </c>
      <c r="B74" s="58">
        <v>144</v>
      </c>
      <c r="C74" s="59">
        <v>0</v>
      </c>
      <c r="D74" s="59">
        <v>7</v>
      </c>
      <c r="E74" s="59">
        <v>0</v>
      </c>
      <c r="F74" s="59">
        <v>2</v>
      </c>
      <c r="G74" s="59">
        <v>16</v>
      </c>
      <c r="H74" s="59">
        <v>0.90308998699999998</v>
      </c>
      <c r="I74" s="59">
        <v>0</v>
      </c>
      <c r="J74" s="59">
        <v>0.47712125500000002</v>
      </c>
      <c r="K74" s="59">
        <v>1.230448921</v>
      </c>
      <c r="L74" s="59">
        <v>0.25548922317801498</v>
      </c>
      <c r="M74" s="59">
        <v>0</v>
      </c>
    </row>
    <row r="75" spans="1:13">
      <c r="A75" s="58">
        <v>602072000</v>
      </c>
      <c r="B75" s="58">
        <v>45</v>
      </c>
      <c r="C75" s="59">
        <v>1</v>
      </c>
      <c r="D75" s="59">
        <v>6</v>
      </c>
      <c r="E75" s="59">
        <v>8940</v>
      </c>
      <c r="F75" s="59">
        <v>17</v>
      </c>
      <c r="G75" s="59">
        <v>10</v>
      </c>
      <c r="H75" s="59">
        <v>0.84509803999999999</v>
      </c>
      <c r="I75" s="59">
        <v>3.9513860950000002</v>
      </c>
      <c r="J75" s="59">
        <v>1.255272505</v>
      </c>
      <c r="K75" s="59">
        <v>1.0413926849999999</v>
      </c>
      <c r="L75" s="59">
        <v>0.255146705926664</v>
      </c>
      <c r="M75" s="59">
        <v>0</v>
      </c>
    </row>
    <row r="76" spans="1:13">
      <c r="A76" s="58">
        <v>604339000</v>
      </c>
      <c r="B76" s="58">
        <v>15</v>
      </c>
      <c r="C76" s="59">
        <v>0</v>
      </c>
      <c r="D76" s="59">
        <v>25</v>
      </c>
      <c r="E76" s="59">
        <v>0</v>
      </c>
      <c r="F76" s="59">
        <v>0</v>
      </c>
      <c r="G76" s="59">
        <v>11</v>
      </c>
      <c r="H76" s="59">
        <v>1.414973348</v>
      </c>
      <c r="I76" s="59">
        <v>0</v>
      </c>
      <c r="J76" s="59">
        <v>0</v>
      </c>
      <c r="K76" s="59">
        <v>1.0791812460000001</v>
      </c>
      <c r="L76" s="59">
        <v>0.25425567855306003</v>
      </c>
      <c r="M76" s="59">
        <v>0</v>
      </c>
    </row>
    <row r="77" spans="1:13">
      <c r="A77" s="58">
        <v>648164000</v>
      </c>
      <c r="B77" s="58">
        <v>96</v>
      </c>
      <c r="C77" s="59">
        <v>0</v>
      </c>
      <c r="D77" s="59">
        <v>10</v>
      </c>
      <c r="E77" s="59">
        <v>0</v>
      </c>
      <c r="F77" s="59">
        <v>0</v>
      </c>
      <c r="G77" s="59">
        <v>14</v>
      </c>
      <c r="H77" s="59">
        <v>1.0413926849999999</v>
      </c>
      <c r="I77" s="59">
        <v>0</v>
      </c>
      <c r="J77" s="59">
        <v>0</v>
      </c>
      <c r="K77" s="59">
        <v>1.1760912590000001</v>
      </c>
      <c r="L77" s="59">
        <v>0.25413850233774798</v>
      </c>
      <c r="M77" s="59">
        <v>0</v>
      </c>
    </row>
    <row r="78" spans="1:13">
      <c r="A78" s="58">
        <v>662225000</v>
      </c>
      <c r="B78" s="58">
        <v>85</v>
      </c>
      <c r="C78" s="59">
        <v>0</v>
      </c>
      <c r="D78" s="59">
        <v>6</v>
      </c>
      <c r="E78" s="59">
        <v>14880</v>
      </c>
      <c r="F78" s="59">
        <v>26</v>
      </c>
      <c r="G78" s="59">
        <v>5</v>
      </c>
      <c r="H78" s="59">
        <v>0.84509803999999999</v>
      </c>
      <c r="I78" s="59">
        <v>4.172632117</v>
      </c>
      <c r="J78" s="59">
        <v>1.4313637640000001</v>
      </c>
      <c r="K78" s="59">
        <v>0.77815124999999996</v>
      </c>
      <c r="L78" s="59">
        <v>0.25406090507449303</v>
      </c>
      <c r="M78" s="59">
        <v>0</v>
      </c>
    </row>
    <row r="79" spans="1:13">
      <c r="A79" s="58">
        <v>653605000</v>
      </c>
      <c r="B79" s="58">
        <v>77</v>
      </c>
      <c r="C79" s="59">
        <v>0</v>
      </c>
      <c r="D79" s="59">
        <v>25</v>
      </c>
      <c r="E79" s="59">
        <v>780</v>
      </c>
      <c r="F79" s="59">
        <v>52</v>
      </c>
      <c r="G79" s="59">
        <v>10</v>
      </c>
      <c r="H79" s="59">
        <v>1.414973348</v>
      </c>
      <c r="I79" s="59">
        <v>2.892651034</v>
      </c>
      <c r="J79" s="59">
        <v>1.72427587</v>
      </c>
      <c r="K79" s="59">
        <v>1.0413926849999999</v>
      </c>
      <c r="L79" s="59">
        <v>0.25377690659430002</v>
      </c>
      <c r="M79" s="59">
        <v>0</v>
      </c>
    </row>
    <row r="80" spans="1:13">
      <c r="A80" s="58">
        <v>688352000</v>
      </c>
      <c r="B80" s="58">
        <v>54</v>
      </c>
      <c r="C80" s="59">
        <v>1</v>
      </c>
      <c r="D80" s="59">
        <v>9</v>
      </c>
      <c r="E80" s="59">
        <v>13480</v>
      </c>
      <c r="F80" s="59">
        <v>9</v>
      </c>
      <c r="G80" s="59">
        <v>5</v>
      </c>
      <c r="H80" s="59">
        <v>1</v>
      </c>
      <c r="I80" s="59">
        <v>4.1297221090000003</v>
      </c>
      <c r="J80" s="59">
        <v>1</v>
      </c>
      <c r="K80" s="59">
        <v>0.77815124999999996</v>
      </c>
      <c r="L80" s="59">
        <v>0.253773309013269</v>
      </c>
      <c r="M80" s="59">
        <v>0</v>
      </c>
    </row>
    <row r="81" spans="1:13">
      <c r="A81" s="58">
        <v>604337000</v>
      </c>
      <c r="B81" s="58">
        <v>9</v>
      </c>
      <c r="C81" s="59">
        <v>0</v>
      </c>
      <c r="D81" s="59">
        <v>20</v>
      </c>
      <c r="E81" s="59">
        <v>0</v>
      </c>
      <c r="F81" s="59">
        <v>7</v>
      </c>
      <c r="G81" s="59">
        <v>11</v>
      </c>
      <c r="H81" s="59">
        <v>1.322219295</v>
      </c>
      <c r="I81" s="59">
        <v>0</v>
      </c>
      <c r="J81" s="59">
        <v>0.90308998699999998</v>
      </c>
      <c r="K81" s="59">
        <v>1.0791812460000001</v>
      </c>
      <c r="L81" s="59">
        <v>0.253237808891349</v>
      </c>
      <c r="M81" s="59">
        <v>0</v>
      </c>
    </row>
    <row r="82" spans="1:13">
      <c r="A82" s="58">
        <v>656135000</v>
      </c>
      <c r="B82" s="58">
        <v>155</v>
      </c>
      <c r="C82" s="59">
        <v>0</v>
      </c>
      <c r="D82" s="59">
        <v>4</v>
      </c>
      <c r="E82" s="59">
        <v>16460</v>
      </c>
      <c r="F82" s="59">
        <v>0</v>
      </c>
      <c r="G82" s="59">
        <v>3</v>
      </c>
      <c r="H82" s="59">
        <v>0.69897000399999998</v>
      </c>
      <c r="I82" s="59">
        <v>4.216456215</v>
      </c>
      <c r="J82" s="59">
        <v>0</v>
      </c>
      <c r="K82" s="59">
        <v>0.60205999099999996</v>
      </c>
      <c r="L82" s="59">
        <v>0.25271098579029899</v>
      </c>
      <c r="M82" s="59">
        <v>0</v>
      </c>
    </row>
    <row r="83" spans="1:13">
      <c r="A83" s="58">
        <v>664163000</v>
      </c>
      <c r="B83" s="58">
        <v>104</v>
      </c>
      <c r="C83" s="59">
        <v>0</v>
      </c>
      <c r="D83" s="59">
        <v>21</v>
      </c>
      <c r="E83" s="59">
        <v>13720</v>
      </c>
      <c r="F83" s="59">
        <v>62</v>
      </c>
      <c r="G83" s="59">
        <v>1</v>
      </c>
      <c r="H83" s="59">
        <v>1.342422681</v>
      </c>
      <c r="I83" s="59">
        <v>4.1373857640000002</v>
      </c>
      <c r="J83" s="59">
        <v>1.7993405490000001</v>
      </c>
      <c r="K83" s="59">
        <v>0.30102999600000002</v>
      </c>
      <c r="L83" s="59">
        <v>0.25245691507116502</v>
      </c>
      <c r="M83" s="59">
        <v>0</v>
      </c>
    </row>
    <row r="84" spans="1:13">
      <c r="A84" s="58">
        <v>659576000</v>
      </c>
      <c r="B84" s="58">
        <v>36</v>
      </c>
      <c r="C84" s="59">
        <v>0</v>
      </c>
      <c r="D84" s="59">
        <v>5</v>
      </c>
      <c r="E84" s="59">
        <v>360</v>
      </c>
      <c r="F84" s="59">
        <v>44</v>
      </c>
      <c r="G84" s="59">
        <v>13</v>
      </c>
      <c r="H84" s="59">
        <v>0.77815124999999996</v>
      </c>
      <c r="I84" s="59">
        <v>2.557507202</v>
      </c>
      <c r="J84" s="59">
        <v>1.653212514</v>
      </c>
      <c r="K84" s="59">
        <v>1.1461280359999999</v>
      </c>
      <c r="L84" s="59">
        <v>0.25237499554387199</v>
      </c>
      <c r="M84" s="59">
        <v>0</v>
      </c>
    </row>
    <row r="85" spans="1:13">
      <c r="A85" s="58">
        <v>650262000</v>
      </c>
      <c r="B85" s="58">
        <v>22</v>
      </c>
      <c r="C85" s="59">
        <v>0</v>
      </c>
      <c r="D85" s="59">
        <v>12</v>
      </c>
      <c r="E85" s="59">
        <v>17770</v>
      </c>
      <c r="F85" s="59">
        <v>12</v>
      </c>
      <c r="G85" s="59">
        <v>0</v>
      </c>
      <c r="H85" s="59">
        <v>1.1139433519999999</v>
      </c>
      <c r="I85" s="59">
        <v>4.2497118670000003</v>
      </c>
      <c r="J85" s="59">
        <v>1.1139433519999999</v>
      </c>
      <c r="K85" s="59">
        <v>0</v>
      </c>
      <c r="L85" s="59">
        <v>0.25224500323539401</v>
      </c>
      <c r="M85" s="59">
        <v>0</v>
      </c>
    </row>
    <row r="86" spans="1:13">
      <c r="A86" s="58">
        <v>684262000</v>
      </c>
      <c r="B86" s="58">
        <v>10</v>
      </c>
      <c r="C86" s="59">
        <v>0</v>
      </c>
      <c r="D86" s="59">
        <v>19</v>
      </c>
      <c r="E86" s="59">
        <v>9900</v>
      </c>
      <c r="F86" s="59">
        <v>23</v>
      </c>
      <c r="G86" s="59">
        <v>3</v>
      </c>
      <c r="H86" s="59">
        <v>1.301029996</v>
      </c>
      <c r="I86" s="59">
        <v>3.9956790610000001</v>
      </c>
      <c r="J86" s="59">
        <v>1.3802112419999999</v>
      </c>
      <c r="K86" s="59">
        <v>0.60205999099999996</v>
      </c>
      <c r="L86" s="59">
        <v>0.25156078739318999</v>
      </c>
      <c r="M86" s="59">
        <v>0</v>
      </c>
    </row>
    <row r="87" spans="1:13">
      <c r="A87" s="58">
        <v>625042000</v>
      </c>
      <c r="B87" s="58">
        <v>47</v>
      </c>
      <c r="C87" s="59">
        <v>0</v>
      </c>
      <c r="D87" s="59">
        <v>5</v>
      </c>
      <c r="E87" s="59">
        <v>8680</v>
      </c>
      <c r="F87" s="59">
        <v>9</v>
      </c>
      <c r="G87" s="59">
        <v>6</v>
      </c>
      <c r="H87" s="59">
        <v>0.77815124999999996</v>
      </c>
      <c r="I87" s="59">
        <v>3.9385697560000001</v>
      </c>
      <c r="J87" s="59">
        <v>1</v>
      </c>
      <c r="K87" s="59">
        <v>0.84509803999999999</v>
      </c>
      <c r="L87" s="59">
        <v>0.25086922091674502</v>
      </c>
      <c r="M87" s="59">
        <v>0</v>
      </c>
    </row>
    <row r="88" spans="1:13">
      <c r="A88" s="58">
        <v>625041000</v>
      </c>
      <c r="B88" s="58">
        <v>48</v>
      </c>
      <c r="C88" s="59">
        <v>0</v>
      </c>
      <c r="D88" s="59">
        <v>9</v>
      </c>
      <c r="E88" s="59">
        <v>10430</v>
      </c>
      <c r="F88" s="59">
        <v>7</v>
      </c>
      <c r="G88" s="59">
        <v>4</v>
      </c>
      <c r="H88" s="59">
        <v>1</v>
      </c>
      <c r="I88" s="59">
        <v>4.018325945</v>
      </c>
      <c r="J88" s="59">
        <v>0.90308998699999998</v>
      </c>
      <c r="K88" s="59">
        <v>0.69897000399999998</v>
      </c>
      <c r="L88" s="59">
        <v>0.25084869743432398</v>
      </c>
      <c r="M88" s="59">
        <v>0</v>
      </c>
    </row>
    <row r="89" spans="1:13">
      <c r="A89" s="58">
        <v>664155000</v>
      </c>
      <c r="B89" s="58">
        <v>33</v>
      </c>
      <c r="C89" s="59">
        <v>0</v>
      </c>
      <c r="D89" s="59">
        <v>6</v>
      </c>
      <c r="E89" s="59">
        <v>8360</v>
      </c>
      <c r="F89" s="59">
        <v>16</v>
      </c>
      <c r="G89" s="59">
        <v>5</v>
      </c>
      <c r="H89" s="59">
        <v>0.84509803999999999</v>
      </c>
      <c r="I89" s="59">
        <v>3.922258223</v>
      </c>
      <c r="J89" s="59">
        <v>1.230448921</v>
      </c>
      <c r="K89" s="59">
        <v>0.77815124999999996</v>
      </c>
      <c r="L89" s="59">
        <v>0.24989727441398299</v>
      </c>
      <c r="M89" s="59">
        <v>0</v>
      </c>
    </row>
    <row r="90" spans="1:13">
      <c r="A90" s="58">
        <v>653610000</v>
      </c>
      <c r="B90" s="58">
        <v>108</v>
      </c>
      <c r="C90" s="59">
        <v>0</v>
      </c>
      <c r="D90" s="59">
        <v>23</v>
      </c>
      <c r="E90" s="59">
        <v>1300</v>
      </c>
      <c r="F90" s="59">
        <v>2</v>
      </c>
      <c r="G90" s="59">
        <v>6</v>
      </c>
      <c r="H90" s="59">
        <v>1.3802112419999999</v>
      </c>
      <c r="I90" s="59">
        <v>3.1142772970000001</v>
      </c>
      <c r="J90" s="59">
        <v>0.47712125500000002</v>
      </c>
      <c r="K90" s="59">
        <v>0.84509803999999999</v>
      </c>
      <c r="L90" s="59">
        <v>0.24980835965845799</v>
      </c>
      <c r="M90" s="59">
        <v>0</v>
      </c>
    </row>
    <row r="91" spans="1:13">
      <c r="A91" s="58">
        <v>651639000</v>
      </c>
      <c r="B91" s="58">
        <v>130</v>
      </c>
      <c r="C91" s="59">
        <v>0</v>
      </c>
      <c r="D91" s="59">
        <v>7</v>
      </c>
      <c r="E91" s="59">
        <v>13600</v>
      </c>
      <c r="F91" s="59">
        <v>1</v>
      </c>
      <c r="G91" s="59">
        <v>1</v>
      </c>
      <c r="H91" s="59">
        <v>0.90308998699999998</v>
      </c>
      <c r="I91" s="59">
        <v>4.1335708410000001</v>
      </c>
      <c r="J91" s="59">
        <v>0.30102999600000002</v>
      </c>
      <c r="K91" s="59">
        <v>0.30102999600000002</v>
      </c>
      <c r="L91" s="59">
        <v>0.24955091172934599</v>
      </c>
      <c r="M91" s="59">
        <v>0</v>
      </c>
    </row>
    <row r="92" spans="1:13">
      <c r="A92" s="58">
        <v>605614000</v>
      </c>
      <c r="B92" s="58">
        <v>106</v>
      </c>
      <c r="C92" s="59">
        <v>0</v>
      </c>
      <c r="D92" s="59">
        <v>6</v>
      </c>
      <c r="E92" s="59">
        <v>3130</v>
      </c>
      <c r="F92" s="59">
        <v>17</v>
      </c>
      <c r="G92" s="59">
        <v>8</v>
      </c>
      <c r="H92" s="59">
        <v>0.84509803999999999</v>
      </c>
      <c r="I92" s="59">
        <v>3.4956830679999999</v>
      </c>
      <c r="J92" s="59">
        <v>1.255272505</v>
      </c>
      <c r="K92" s="59">
        <v>0.95424250899999996</v>
      </c>
      <c r="L92" s="59">
        <v>0.249482917038263</v>
      </c>
      <c r="M92" s="59">
        <v>0</v>
      </c>
    </row>
    <row r="93" spans="1:13">
      <c r="A93" s="58">
        <v>660806000</v>
      </c>
      <c r="B93" s="58">
        <v>115</v>
      </c>
      <c r="C93" s="59">
        <v>0</v>
      </c>
      <c r="D93" s="59">
        <v>1</v>
      </c>
      <c r="E93" s="59">
        <v>12170</v>
      </c>
      <c r="F93" s="59">
        <v>5</v>
      </c>
      <c r="G93" s="59">
        <v>3</v>
      </c>
      <c r="H93" s="59">
        <v>0.30102999600000002</v>
      </c>
      <c r="I93" s="59">
        <v>4.0853262619999997</v>
      </c>
      <c r="J93" s="59">
        <v>0.77815124999999996</v>
      </c>
      <c r="K93" s="59">
        <v>0.60205999099999996</v>
      </c>
      <c r="L93" s="59">
        <v>0.24937178085829401</v>
      </c>
      <c r="M93" s="59">
        <v>0</v>
      </c>
    </row>
    <row r="94" spans="1:13">
      <c r="A94" s="58">
        <v>621902000</v>
      </c>
      <c r="B94" s="58">
        <v>72</v>
      </c>
      <c r="C94" s="59">
        <v>1</v>
      </c>
      <c r="D94" s="59">
        <v>28</v>
      </c>
      <c r="E94" s="59">
        <v>4340</v>
      </c>
      <c r="F94" s="59">
        <v>14</v>
      </c>
      <c r="G94" s="59">
        <v>2</v>
      </c>
      <c r="H94" s="59">
        <v>1.4623979979999999</v>
      </c>
      <c r="I94" s="59">
        <v>3.6375897859999999</v>
      </c>
      <c r="J94" s="59">
        <v>1.1760912590000001</v>
      </c>
      <c r="K94" s="59">
        <v>0.47712125500000002</v>
      </c>
      <c r="L94" s="59">
        <v>0.24887211163154499</v>
      </c>
      <c r="M94" s="59">
        <v>0</v>
      </c>
    </row>
    <row r="95" spans="1:13">
      <c r="A95" s="58">
        <v>650131000</v>
      </c>
      <c r="B95" s="58">
        <v>18</v>
      </c>
      <c r="C95" s="59">
        <v>0</v>
      </c>
      <c r="D95" s="59">
        <v>2</v>
      </c>
      <c r="E95" s="59">
        <v>14770</v>
      </c>
      <c r="F95" s="59">
        <v>0</v>
      </c>
      <c r="G95" s="59">
        <v>0</v>
      </c>
      <c r="H95" s="59">
        <v>0.47712125500000002</v>
      </c>
      <c r="I95" s="59">
        <v>4.1694098979999996</v>
      </c>
      <c r="J95" s="59">
        <v>0</v>
      </c>
      <c r="K95" s="59">
        <v>0</v>
      </c>
      <c r="L95" s="59">
        <v>0.24832056124691801</v>
      </c>
      <c r="M95" s="59">
        <v>0</v>
      </c>
    </row>
    <row r="96" spans="1:13">
      <c r="A96" s="58">
        <v>605361000</v>
      </c>
      <c r="B96" s="58">
        <v>87</v>
      </c>
      <c r="C96" s="59">
        <v>0</v>
      </c>
      <c r="D96" s="59">
        <v>12</v>
      </c>
      <c r="E96" s="59">
        <v>820</v>
      </c>
      <c r="F96" s="59">
        <v>1</v>
      </c>
      <c r="G96" s="59">
        <v>7</v>
      </c>
      <c r="H96" s="59">
        <v>1.1139433519999999</v>
      </c>
      <c r="I96" s="59">
        <v>2.9143431569999998</v>
      </c>
      <c r="J96" s="59">
        <v>0.30102999600000002</v>
      </c>
      <c r="K96" s="59">
        <v>0.90308998699999998</v>
      </c>
      <c r="L96" s="59">
        <v>0.248259363519165</v>
      </c>
      <c r="M96" s="59">
        <v>0</v>
      </c>
    </row>
    <row r="97" spans="1:13">
      <c r="A97" s="58">
        <v>661961000</v>
      </c>
      <c r="B97" s="58">
        <v>90</v>
      </c>
      <c r="C97" s="59">
        <v>1</v>
      </c>
      <c r="D97" s="59">
        <v>25</v>
      </c>
      <c r="E97" s="59">
        <v>6340</v>
      </c>
      <c r="F97" s="59">
        <v>7</v>
      </c>
      <c r="G97" s="59">
        <v>0</v>
      </c>
      <c r="H97" s="59">
        <v>1.414973348</v>
      </c>
      <c r="I97" s="59">
        <v>3.8021577529999999</v>
      </c>
      <c r="J97" s="59">
        <v>0.90308998699999998</v>
      </c>
      <c r="K97" s="59">
        <v>0</v>
      </c>
      <c r="L97" s="59">
        <v>0.24760542524134599</v>
      </c>
      <c r="M97" s="59">
        <v>0</v>
      </c>
    </row>
    <row r="98" spans="1:13">
      <c r="A98" s="58">
        <v>621085000</v>
      </c>
      <c r="B98" s="58">
        <v>153</v>
      </c>
      <c r="C98" s="59">
        <v>0</v>
      </c>
      <c r="D98" s="59">
        <v>4</v>
      </c>
      <c r="E98" s="59">
        <v>250</v>
      </c>
      <c r="F98" s="59">
        <v>0</v>
      </c>
      <c r="G98" s="59">
        <v>8</v>
      </c>
      <c r="H98" s="59">
        <v>0.69897000399999998</v>
      </c>
      <c r="I98" s="59">
        <v>2.3996737210000001</v>
      </c>
      <c r="J98" s="59">
        <v>0</v>
      </c>
      <c r="K98" s="59">
        <v>0.95424250899999996</v>
      </c>
      <c r="L98" s="59">
        <v>0.247259941272469</v>
      </c>
      <c r="M98" s="59">
        <v>0</v>
      </c>
    </row>
    <row r="99" spans="1:13">
      <c r="A99" s="58">
        <v>632309000</v>
      </c>
      <c r="B99" s="58">
        <v>142</v>
      </c>
      <c r="C99" s="59">
        <v>0</v>
      </c>
      <c r="D99" s="59">
        <v>6</v>
      </c>
      <c r="E99" s="59">
        <v>5710</v>
      </c>
      <c r="F99" s="59">
        <v>7</v>
      </c>
      <c r="G99" s="59">
        <v>4</v>
      </c>
      <c r="H99" s="59">
        <v>0.84509803999999999</v>
      </c>
      <c r="I99" s="59">
        <v>3.7567121600000002</v>
      </c>
      <c r="J99" s="59">
        <v>0.90308998699999998</v>
      </c>
      <c r="K99" s="59">
        <v>0.69897000399999998</v>
      </c>
      <c r="L99" s="59">
        <v>0.247254695895054</v>
      </c>
      <c r="M99" s="59">
        <v>0</v>
      </c>
    </row>
    <row r="100" spans="1:13">
      <c r="A100" s="58">
        <v>674805000</v>
      </c>
      <c r="B100" s="58">
        <v>123</v>
      </c>
      <c r="C100" s="59">
        <v>0</v>
      </c>
      <c r="D100" s="59">
        <v>0</v>
      </c>
      <c r="E100" s="59">
        <v>13260</v>
      </c>
      <c r="F100" s="59">
        <v>0</v>
      </c>
      <c r="G100" s="59">
        <v>0</v>
      </c>
      <c r="H100" s="59">
        <v>0</v>
      </c>
      <c r="I100" s="59">
        <v>4.1225762750000001</v>
      </c>
      <c r="J100" s="59">
        <v>0</v>
      </c>
      <c r="K100" s="59">
        <v>0</v>
      </c>
      <c r="L100" s="59">
        <v>0.24696676350372199</v>
      </c>
      <c r="M100" s="59">
        <v>0</v>
      </c>
    </row>
    <row r="101" spans="1:13">
      <c r="A101" s="58">
        <v>665442000</v>
      </c>
      <c r="B101" s="58">
        <v>61</v>
      </c>
      <c r="C101" s="59">
        <v>0</v>
      </c>
      <c r="D101" s="59">
        <v>2</v>
      </c>
      <c r="E101" s="59">
        <v>11780</v>
      </c>
      <c r="F101" s="59">
        <v>1</v>
      </c>
      <c r="G101" s="59">
        <v>0</v>
      </c>
      <c r="H101" s="59">
        <v>0.47712125500000002</v>
      </c>
      <c r="I101" s="59">
        <v>4.0711821559999999</v>
      </c>
      <c r="J101" s="59">
        <v>0.30102999600000002</v>
      </c>
      <c r="K101" s="59">
        <v>0</v>
      </c>
      <c r="L101" s="59">
        <v>0.24643447737784399</v>
      </c>
      <c r="M101" s="59">
        <v>0</v>
      </c>
    </row>
    <row r="102" spans="1:13">
      <c r="A102" s="58">
        <v>674230000</v>
      </c>
      <c r="B102" s="58">
        <v>111</v>
      </c>
      <c r="C102" s="59">
        <v>0</v>
      </c>
      <c r="D102" s="59">
        <v>0</v>
      </c>
      <c r="E102" s="59">
        <v>12250</v>
      </c>
      <c r="F102" s="59">
        <v>0</v>
      </c>
      <c r="G102" s="59">
        <v>0</v>
      </c>
      <c r="H102" s="59">
        <v>0</v>
      </c>
      <c r="I102" s="59">
        <v>4.0881715400000003</v>
      </c>
      <c r="J102" s="59">
        <v>0</v>
      </c>
      <c r="K102" s="59">
        <v>0</v>
      </c>
      <c r="L102" s="59">
        <v>0.246330917770962</v>
      </c>
      <c r="M102" s="59">
        <v>0</v>
      </c>
    </row>
    <row r="103" spans="1:13">
      <c r="A103" s="58">
        <v>623010000</v>
      </c>
      <c r="B103" s="58">
        <v>162</v>
      </c>
      <c r="C103" s="59">
        <v>1</v>
      </c>
      <c r="D103" s="59">
        <v>0</v>
      </c>
      <c r="E103" s="59">
        <v>11140</v>
      </c>
      <c r="F103" s="59">
        <v>0</v>
      </c>
      <c r="G103" s="59">
        <v>0</v>
      </c>
      <c r="H103" s="59">
        <v>0</v>
      </c>
      <c r="I103" s="59">
        <v>4.0469241739999999</v>
      </c>
      <c r="J103" s="59">
        <v>0</v>
      </c>
      <c r="K103" s="59">
        <v>0</v>
      </c>
      <c r="L103" s="59">
        <v>0.24563338918327601</v>
      </c>
      <c r="M103" s="59">
        <v>0</v>
      </c>
    </row>
    <row r="104" spans="1:13">
      <c r="A104" s="58">
        <v>684238000</v>
      </c>
      <c r="B104" s="58">
        <v>80</v>
      </c>
      <c r="C104" s="59">
        <v>0</v>
      </c>
      <c r="D104" s="59">
        <v>23</v>
      </c>
      <c r="E104" s="59">
        <v>1950</v>
      </c>
      <c r="F104" s="59">
        <v>3</v>
      </c>
      <c r="G104" s="59">
        <v>1</v>
      </c>
      <c r="H104" s="59">
        <v>1.3802112419999999</v>
      </c>
      <c r="I104" s="59">
        <v>3.290257269</v>
      </c>
      <c r="J104" s="59">
        <v>0.60205999099999996</v>
      </c>
      <c r="K104" s="59">
        <v>0.30102999600000002</v>
      </c>
      <c r="L104" s="59">
        <v>0.245403580108322</v>
      </c>
      <c r="M104" s="59">
        <v>0</v>
      </c>
    </row>
    <row r="105" spans="1:13">
      <c r="A105" s="58">
        <v>684240000</v>
      </c>
      <c r="B105" s="58">
        <v>112</v>
      </c>
      <c r="C105" s="59">
        <v>0</v>
      </c>
      <c r="D105" s="59">
        <v>14</v>
      </c>
      <c r="E105" s="59">
        <v>4780</v>
      </c>
      <c r="F105" s="59">
        <v>0</v>
      </c>
      <c r="G105" s="59">
        <v>1</v>
      </c>
      <c r="H105" s="59">
        <v>1.1760912590000001</v>
      </c>
      <c r="I105" s="59">
        <v>3.6795187440000001</v>
      </c>
      <c r="J105" s="59">
        <v>0</v>
      </c>
      <c r="K105" s="59">
        <v>0.30102999600000002</v>
      </c>
      <c r="L105" s="59">
        <v>0.24538740744370899</v>
      </c>
      <c r="M105" s="59">
        <v>0</v>
      </c>
    </row>
    <row r="106" spans="1:13">
      <c r="A106" s="58">
        <v>674231000</v>
      </c>
      <c r="B106" s="58">
        <v>94</v>
      </c>
      <c r="C106" s="59">
        <v>0</v>
      </c>
      <c r="D106" s="59">
        <v>0</v>
      </c>
      <c r="E106" s="59">
        <v>10530</v>
      </c>
      <c r="F106" s="59">
        <v>0</v>
      </c>
      <c r="G106" s="59">
        <v>0</v>
      </c>
      <c r="H106" s="59">
        <v>0</v>
      </c>
      <c r="I106" s="59">
        <v>4.0224696130000002</v>
      </c>
      <c r="J106" s="59">
        <v>0</v>
      </c>
      <c r="K106" s="59">
        <v>0</v>
      </c>
      <c r="L106" s="59">
        <v>0.245250630261549</v>
      </c>
      <c r="M106" s="59">
        <v>0</v>
      </c>
    </row>
    <row r="107" spans="1:13">
      <c r="A107" s="58">
        <v>604323000</v>
      </c>
      <c r="B107" s="58">
        <v>159</v>
      </c>
      <c r="C107" s="59">
        <v>0</v>
      </c>
      <c r="D107" s="59">
        <v>13</v>
      </c>
      <c r="E107" s="59">
        <v>1620</v>
      </c>
      <c r="F107" s="59">
        <v>5</v>
      </c>
      <c r="G107" s="59">
        <v>3</v>
      </c>
      <c r="H107" s="59">
        <v>1.1461280359999999</v>
      </c>
      <c r="I107" s="59">
        <v>3.2097830150000002</v>
      </c>
      <c r="J107" s="59">
        <v>0.77815124999999996</v>
      </c>
      <c r="K107" s="59">
        <v>0.60205999099999996</v>
      </c>
      <c r="L107" s="59">
        <v>0.24512034171213801</v>
      </c>
      <c r="M107" s="59">
        <v>0</v>
      </c>
    </row>
    <row r="108" spans="1:13">
      <c r="A108" s="58">
        <v>621984000</v>
      </c>
      <c r="B108" s="58">
        <v>81</v>
      </c>
      <c r="C108" s="59">
        <v>0</v>
      </c>
      <c r="D108" s="59">
        <v>12</v>
      </c>
      <c r="E108" s="59">
        <v>280</v>
      </c>
      <c r="F108" s="59">
        <v>14</v>
      </c>
      <c r="G108" s="59">
        <v>4</v>
      </c>
      <c r="H108" s="59">
        <v>1.1139433519999999</v>
      </c>
      <c r="I108" s="59">
        <v>2.4487063199999999</v>
      </c>
      <c r="J108" s="59">
        <v>1.1760912590000001</v>
      </c>
      <c r="K108" s="59">
        <v>0.69897000399999998</v>
      </c>
      <c r="L108" s="59">
        <v>0.24503786442282399</v>
      </c>
      <c r="M108" s="59">
        <v>0</v>
      </c>
    </row>
    <row r="109" spans="1:13">
      <c r="A109" s="58">
        <v>602133000</v>
      </c>
      <c r="B109" s="58">
        <v>16</v>
      </c>
      <c r="C109" s="59">
        <v>1</v>
      </c>
      <c r="D109" s="59">
        <v>2</v>
      </c>
      <c r="E109" s="59">
        <v>7400</v>
      </c>
      <c r="F109" s="59">
        <v>1</v>
      </c>
      <c r="G109" s="59">
        <v>1</v>
      </c>
      <c r="H109" s="59">
        <v>0.47712125500000002</v>
      </c>
      <c r="I109" s="59">
        <v>3.869290404</v>
      </c>
      <c r="J109" s="59">
        <v>0.30102999600000002</v>
      </c>
      <c r="K109" s="59">
        <v>0.30102999600000002</v>
      </c>
      <c r="L109" s="59">
        <v>0.244643030298344</v>
      </c>
      <c r="M109" s="59">
        <v>0</v>
      </c>
    </row>
    <row r="110" spans="1:13">
      <c r="A110" s="58">
        <v>629368000</v>
      </c>
      <c r="B110" s="58">
        <v>116</v>
      </c>
      <c r="C110" s="59">
        <v>0</v>
      </c>
      <c r="D110" s="59">
        <v>29</v>
      </c>
      <c r="E110" s="59">
        <v>350</v>
      </c>
      <c r="F110" s="59">
        <v>0</v>
      </c>
      <c r="G110" s="59">
        <v>0</v>
      </c>
      <c r="H110" s="59">
        <v>1.4771212549999999</v>
      </c>
      <c r="I110" s="59">
        <v>2.545307116</v>
      </c>
      <c r="J110" s="59">
        <v>0</v>
      </c>
      <c r="K110" s="59">
        <v>0</v>
      </c>
      <c r="L110" s="59">
        <v>0.24463777039481199</v>
      </c>
      <c r="M110" s="59">
        <v>0</v>
      </c>
    </row>
    <row r="111" spans="1:13">
      <c r="A111" s="58">
        <v>637361000</v>
      </c>
      <c r="B111" s="58">
        <v>131</v>
      </c>
      <c r="C111" s="59">
        <v>0</v>
      </c>
      <c r="D111" s="59">
        <v>0</v>
      </c>
      <c r="E111" s="59">
        <v>9320</v>
      </c>
      <c r="F111" s="59">
        <v>0</v>
      </c>
      <c r="G111" s="59">
        <v>0</v>
      </c>
      <c r="H111" s="59">
        <v>0</v>
      </c>
      <c r="I111" s="59">
        <v>3.9694625079999999</v>
      </c>
      <c r="J111" s="59">
        <v>0</v>
      </c>
      <c r="K111" s="59">
        <v>0</v>
      </c>
      <c r="L111" s="59">
        <v>0.24449257936838201</v>
      </c>
      <c r="M111" s="59">
        <v>0</v>
      </c>
    </row>
    <row r="112" spans="1:13">
      <c r="A112" s="58">
        <v>622189000</v>
      </c>
      <c r="B112" s="58">
        <v>24</v>
      </c>
      <c r="C112" s="59">
        <v>0</v>
      </c>
      <c r="D112" s="59">
        <v>11</v>
      </c>
      <c r="E112" s="59">
        <v>5260</v>
      </c>
      <c r="F112" s="59">
        <v>38</v>
      </c>
      <c r="G112" s="59">
        <v>0</v>
      </c>
      <c r="H112" s="59">
        <v>1.0791812460000001</v>
      </c>
      <c r="I112" s="59">
        <v>3.7210683019999999</v>
      </c>
      <c r="J112" s="59">
        <v>1.5910646070000001</v>
      </c>
      <c r="K112" s="59">
        <v>0</v>
      </c>
      <c r="L112" s="59">
        <v>0.24413627743145699</v>
      </c>
      <c r="M112" s="59">
        <v>0</v>
      </c>
    </row>
    <row r="113" spans="1:13">
      <c r="A113" s="58">
        <v>622382000</v>
      </c>
      <c r="B113" s="58">
        <v>71</v>
      </c>
      <c r="C113" s="59">
        <v>0</v>
      </c>
      <c r="D113" s="59">
        <v>0</v>
      </c>
      <c r="E113" s="59">
        <v>2580</v>
      </c>
      <c r="F113" s="59">
        <v>5</v>
      </c>
      <c r="G113" s="59">
        <v>4</v>
      </c>
      <c r="H113" s="59">
        <v>0</v>
      </c>
      <c r="I113" s="59">
        <v>3.411788005</v>
      </c>
      <c r="J113" s="59">
        <v>0.77815124999999996</v>
      </c>
      <c r="K113" s="59">
        <v>0.69897000399999998</v>
      </c>
      <c r="L113" s="59">
        <v>0.24409410322964301</v>
      </c>
      <c r="M113" s="59">
        <v>0</v>
      </c>
    </row>
    <row r="114" spans="1:13">
      <c r="A114" s="58">
        <v>653607000</v>
      </c>
      <c r="B114" s="58">
        <v>160</v>
      </c>
      <c r="C114" s="59">
        <v>0</v>
      </c>
      <c r="D114" s="59">
        <v>6</v>
      </c>
      <c r="E114" s="59">
        <v>630</v>
      </c>
      <c r="F114" s="59">
        <v>45</v>
      </c>
      <c r="G114" s="59">
        <v>4</v>
      </c>
      <c r="H114" s="59">
        <v>0.84509803999999999</v>
      </c>
      <c r="I114" s="59">
        <v>2.8000293589999998</v>
      </c>
      <c r="J114" s="59">
        <v>1.662757832</v>
      </c>
      <c r="K114" s="59">
        <v>0.69897000399999998</v>
      </c>
      <c r="L114" s="59">
        <v>0.24406525511650201</v>
      </c>
      <c r="M114" s="59">
        <v>0</v>
      </c>
    </row>
    <row r="115" spans="1:13">
      <c r="A115" s="58">
        <v>679389000</v>
      </c>
      <c r="B115" s="58">
        <v>39</v>
      </c>
      <c r="C115" s="59">
        <v>0</v>
      </c>
      <c r="D115" s="59">
        <v>0</v>
      </c>
      <c r="E115" s="59">
        <v>520</v>
      </c>
      <c r="F115" s="59">
        <v>32</v>
      </c>
      <c r="G115" s="59">
        <v>5</v>
      </c>
      <c r="H115" s="59">
        <v>0</v>
      </c>
      <c r="I115" s="59">
        <v>2.7168377229999998</v>
      </c>
      <c r="J115" s="59">
        <v>1.5185139400000001</v>
      </c>
      <c r="K115" s="59">
        <v>0.77815124999999996</v>
      </c>
      <c r="L115" s="59">
        <v>0.243760265459982</v>
      </c>
      <c r="M115" s="59">
        <v>0</v>
      </c>
    </row>
    <row r="116" spans="1:13">
      <c r="A116" s="58">
        <v>662379000</v>
      </c>
      <c r="B116" s="58">
        <v>11</v>
      </c>
      <c r="C116" s="59">
        <v>0</v>
      </c>
      <c r="D116" s="59">
        <v>0</v>
      </c>
      <c r="E116" s="59">
        <v>0</v>
      </c>
      <c r="F116" s="59">
        <v>0</v>
      </c>
      <c r="G116" s="59">
        <v>5</v>
      </c>
      <c r="H116" s="59">
        <v>0</v>
      </c>
      <c r="I116" s="59">
        <v>0</v>
      </c>
      <c r="J116" s="59">
        <v>0</v>
      </c>
      <c r="K116" s="59">
        <v>0.77815124999999996</v>
      </c>
      <c r="L116" s="59">
        <v>0.243435639192739</v>
      </c>
      <c r="M116" s="59">
        <v>0</v>
      </c>
    </row>
    <row r="117" spans="1:13">
      <c r="A117" s="58">
        <v>604255000</v>
      </c>
      <c r="B117" s="58">
        <v>66</v>
      </c>
      <c r="C117" s="59">
        <v>0</v>
      </c>
      <c r="D117" s="59">
        <v>3</v>
      </c>
      <c r="E117" s="59">
        <v>350</v>
      </c>
      <c r="F117" s="59">
        <v>4</v>
      </c>
      <c r="G117" s="59">
        <v>4</v>
      </c>
      <c r="H117" s="59">
        <v>0.60205999099999996</v>
      </c>
      <c r="I117" s="59">
        <v>2.545307116</v>
      </c>
      <c r="J117" s="59">
        <v>0.69897000399999998</v>
      </c>
      <c r="K117" s="59">
        <v>0.69897000399999998</v>
      </c>
      <c r="L117" s="59">
        <v>0.24329601033869699</v>
      </c>
      <c r="M117" s="59">
        <v>0</v>
      </c>
    </row>
    <row r="118" spans="1:13">
      <c r="A118" s="58">
        <v>604342000</v>
      </c>
      <c r="B118" s="58">
        <v>114</v>
      </c>
      <c r="C118" s="59">
        <v>1</v>
      </c>
      <c r="D118" s="59">
        <v>4</v>
      </c>
      <c r="E118" s="59">
        <v>0</v>
      </c>
      <c r="F118" s="59">
        <v>0</v>
      </c>
      <c r="G118" s="59">
        <v>4</v>
      </c>
      <c r="H118" s="59">
        <v>0.69897000399999998</v>
      </c>
      <c r="I118" s="59">
        <v>0</v>
      </c>
      <c r="J118" s="59">
        <v>0</v>
      </c>
      <c r="K118" s="59">
        <v>0.69897000399999998</v>
      </c>
      <c r="L118" s="59">
        <v>0.243275619457128</v>
      </c>
      <c r="M118" s="59">
        <v>0</v>
      </c>
    </row>
    <row r="119" spans="1:13">
      <c r="A119" s="58">
        <v>669948000</v>
      </c>
      <c r="B119" s="58">
        <v>13</v>
      </c>
      <c r="C119" s="59">
        <v>0</v>
      </c>
      <c r="D119" s="59">
        <v>3</v>
      </c>
      <c r="E119" s="59">
        <v>280</v>
      </c>
      <c r="F119" s="59">
        <v>0</v>
      </c>
      <c r="G119" s="59">
        <v>4</v>
      </c>
      <c r="H119" s="59">
        <v>0.60205999099999996</v>
      </c>
      <c r="I119" s="59">
        <v>2.4487063199999999</v>
      </c>
      <c r="J119" s="59">
        <v>0</v>
      </c>
      <c r="K119" s="59">
        <v>0.69897000399999998</v>
      </c>
      <c r="L119" s="59">
        <v>0.24325235004581</v>
      </c>
      <c r="M119" s="59">
        <v>0</v>
      </c>
    </row>
    <row r="120" spans="1:13">
      <c r="A120" s="58">
        <v>629916000</v>
      </c>
      <c r="B120" s="58">
        <v>75</v>
      </c>
      <c r="C120" s="59">
        <v>0</v>
      </c>
      <c r="D120" s="59">
        <v>2</v>
      </c>
      <c r="E120" s="59">
        <v>1920</v>
      </c>
      <c r="F120" s="59">
        <v>41</v>
      </c>
      <c r="G120" s="59">
        <v>3</v>
      </c>
      <c r="H120" s="59">
        <v>0.47712125500000002</v>
      </c>
      <c r="I120" s="59">
        <v>3.2835273649999999</v>
      </c>
      <c r="J120" s="59">
        <v>1.62324929</v>
      </c>
      <c r="K120" s="59">
        <v>0.60205999099999996</v>
      </c>
      <c r="L120" s="59">
        <v>0.24312573878972801</v>
      </c>
      <c r="M120" s="59">
        <v>0</v>
      </c>
    </row>
    <row r="121" spans="1:13">
      <c r="A121" s="58">
        <v>679390000</v>
      </c>
      <c r="B121" s="58">
        <v>43</v>
      </c>
      <c r="C121" s="59">
        <v>0</v>
      </c>
      <c r="D121" s="59">
        <v>1</v>
      </c>
      <c r="E121" s="59">
        <v>460</v>
      </c>
      <c r="F121" s="59">
        <v>20</v>
      </c>
      <c r="G121" s="59">
        <v>4</v>
      </c>
      <c r="H121" s="59">
        <v>0.30102999600000002</v>
      </c>
      <c r="I121" s="59">
        <v>2.6637009250000001</v>
      </c>
      <c r="J121" s="59">
        <v>1.322219295</v>
      </c>
      <c r="K121" s="59">
        <v>0.69897000399999998</v>
      </c>
      <c r="L121" s="59">
        <v>0.24296892628577901</v>
      </c>
      <c r="M121" s="59">
        <v>0</v>
      </c>
    </row>
    <row r="122" spans="1:13">
      <c r="A122" s="58">
        <v>648237000</v>
      </c>
      <c r="B122" s="58">
        <v>56</v>
      </c>
      <c r="C122" s="59">
        <v>0</v>
      </c>
      <c r="D122" s="59">
        <v>3</v>
      </c>
      <c r="E122" s="59">
        <v>0</v>
      </c>
      <c r="F122" s="59">
        <v>2</v>
      </c>
      <c r="G122" s="59">
        <v>3</v>
      </c>
      <c r="H122" s="59">
        <v>0.60205999099999996</v>
      </c>
      <c r="I122" s="59">
        <v>0</v>
      </c>
      <c r="J122" s="59">
        <v>0.47712125500000002</v>
      </c>
      <c r="K122" s="59">
        <v>0.60205999099999996</v>
      </c>
      <c r="L122" s="59">
        <v>0.24212791880606299</v>
      </c>
      <c r="M122" s="59">
        <v>0</v>
      </c>
    </row>
    <row r="123" spans="1:13">
      <c r="A123" s="58">
        <v>661178000</v>
      </c>
      <c r="B123" s="58">
        <v>86</v>
      </c>
      <c r="C123" s="59">
        <v>1</v>
      </c>
      <c r="D123" s="59">
        <v>17</v>
      </c>
      <c r="E123" s="59">
        <v>0</v>
      </c>
      <c r="F123" s="59">
        <v>0</v>
      </c>
      <c r="G123" s="59">
        <v>0</v>
      </c>
      <c r="H123" s="59">
        <v>1.255272505</v>
      </c>
      <c r="I123" s="59">
        <v>0</v>
      </c>
      <c r="J123" s="59">
        <v>0</v>
      </c>
      <c r="K123" s="59">
        <v>0</v>
      </c>
      <c r="L123" s="59">
        <v>0.24204407053172899</v>
      </c>
      <c r="M123" s="59">
        <v>0</v>
      </c>
    </row>
    <row r="124" spans="1:13">
      <c r="A124" s="58">
        <v>648076000</v>
      </c>
      <c r="B124" s="58">
        <v>140</v>
      </c>
      <c r="C124" s="59">
        <v>1</v>
      </c>
      <c r="D124" s="59">
        <v>4</v>
      </c>
      <c r="E124" s="59">
        <v>3940</v>
      </c>
      <c r="F124" s="59">
        <v>3</v>
      </c>
      <c r="G124" s="59">
        <v>0</v>
      </c>
      <c r="H124" s="59">
        <v>0.69897000399999998</v>
      </c>
      <c r="I124" s="59">
        <v>3.5956064350000001</v>
      </c>
      <c r="J124" s="59">
        <v>0.60205999099999996</v>
      </c>
      <c r="K124" s="59">
        <v>0</v>
      </c>
      <c r="L124" s="59">
        <v>0.241929090578203</v>
      </c>
      <c r="M124" s="59">
        <v>0</v>
      </c>
    </row>
    <row r="125" spans="1:13">
      <c r="A125" s="58">
        <v>621311000</v>
      </c>
      <c r="B125" s="58">
        <v>55</v>
      </c>
      <c r="C125" s="59">
        <v>0</v>
      </c>
      <c r="D125" s="59">
        <v>0</v>
      </c>
      <c r="E125" s="59">
        <v>5110</v>
      </c>
      <c r="F125" s="59">
        <v>0</v>
      </c>
      <c r="G125" s="59">
        <v>0</v>
      </c>
      <c r="H125" s="59">
        <v>0</v>
      </c>
      <c r="I125" s="59">
        <v>3.7085058809999998</v>
      </c>
      <c r="J125" s="59">
        <v>0</v>
      </c>
      <c r="K125" s="59">
        <v>0</v>
      </c>
      <c r="L125" s="59">
        <v>0.24186743437089001</v>
      </c>
      <c r="M125" s="59">
        <v>0</v>
      </c>
    </row>
    <row r="126" spans="1:13">
      <c r="A126" s="58">
        <v>656134000</v>
      </c>
      <c r="B126" s="58">
        <v>152</v>
      </c>
      <c r="C126" s="59">
        <v>0</v>
      </c>
      <c r="D126" s="59">
        <v>2</v>
      </c>
      <c r="E126" s="59">
        <v>4370</v>
      </c>
      <c r="F126" s="59">
        <v>10</v>
      </c>
      <c r="G126" s="59">
        <v>0</v>
      </c>
      <c r="H126" s="59">
        <v>0.47712125500000002</v>
      </c>
      <c r="I126" s="59">
        <v>3.640580806</v>
      </c>
      <c r="J126" s="59">
        <v>1.0413926849999999</v>
      </c>
      <c r="K126" s="59">
        <v>0</v>
      </c>
      <c r="L126" s="59">
        <v>0.24180196982557201</v>
      </c>
      <c r="M126" s="59">
        <v>0</v>
      </c>
    </row>
    <row r="127" spans="1:13">
      <c r="A127" s="58">
        <v>669947000</v>
      </c>
      <c r="B127" s="58">
        <v>154</v>
      </c>
      <c r="C127" s="59">
        <v>0</v>
      </c>
      <c r="D127" s="59">
        <v>3</v>
      </c>
      <c r="E127" s="59">
        <v>560</v>
      </c>
      <c r="F127" s="59">
        <v>1</v>
      </c>
      <c r="G127" s="59">
        <v>2</v>
      </c>
      <c r="H127" s="59">
        <v>0.60205999099999996</v>
      </c>
      <c r="I127" s="59">
        <v>2.7489628609999999</v>
      </c>
      <c r="J127" s="59">
        <v>0.30102999600000002</v>
      </c>
      <c r="K127" s="59">
        <v>0.47712125500000002</v>
      </c>
      <c r="L127" s="59">
        <v>0.241528009504655</v>
      </c>
      <c r="M127" s="59">
        <v>0</v>
      </c>
    </row>
    <row r="128" spans="1:13">
      <c r="A128" s="58">
        <v>601222000</v>
      </c>
      <c r="B128" s="58">
        <v>12</v>
      </c>
      <c r="C128" s="59">
        <v>0</v>
      </c>
      <c r="D128" s="59">
        <v>0</v>
      </c>
      <c r="E128" s="59">
        <v>4180</v>
      </c>
      <c r="F128" s="59">
        <v>0</v>
      </c>
      <c r="G128" s="59">
        <v>0</v>
      </c>
      <c r="H128" s="59">
        <v>0</v>
      </c>
      <c r="I128" s="59">
        <v>3.6212801680000002</v>
      </c>
      <c r="J128" s="59">
        <v>0</v>
      </c>
      <c r="K128" s="59">
        <v>0</v>
      </c>
      <c r="L128" s="59">
        <v>0.241290128354884</v>
      </c>
      <c r="M128" s="59">
        <v>0</v>
      </c>
    </row>
    <row r="129" spans="1:13">
      <c r="A129" s="58" t="s">
        <v>11</v>
      </c>
      <c r="B129" s="58">
        <v>139</v>
      </c>
      <c r="C129" s="59">
        <v>0</v>
      </c>
      <c r="D129" s="59">
        <v>0</v>
      </c>
      <c r="E129" s="59">
        <v>4170</v>
      </c>
      <c r="F129" s="59">
        <v>0</v>
      </c>
      <c r="G129" s="59">
        <v>0</v>
      </c>
      <c r="H129" s="59">
        <v>0</v>
      </c>
      <c r="I129" s="59">
        <v>3.6202401900000001</v>
      </c>
      <c r="J129" s="59">
        <v>0</v>
      </c>
      <c r="K129" s="59">
        <v>0</v>
      </c>
      <c r="L129" s="59">
        <v>0.241283925872809</v>
      </c>
      <c r="M129" s="59">
        <v>0</v>
      </c>
    </row>
    <row r="130" spans="1:13">
      <c r="A130" s="58">
        <v>656136000</v>
      </c>
      <c r="B130" s="58">
        <v>151</v>
      </c>
      <c r="C130" s="59">
        <v>0</v>
      </c>
      <c r="D130" s="59">
        <v>3</v>
      </c>
      <c r="E130" s="59">
        <v>0</v>
      </c>
      <c r="F130" s="59">
        <v>11</v>
      </c>
      <c r="G130" s="59">
        <v>2</v>
      </c>
      <c r="H130" s="59">
        <v>0.60205999099999996</v>
      </c>
      <c r="I130" s="59">
        <v>0</v>
      </c>
      <c r="J130" s="59">
        <v>1.0791812460000001</v>
      </c>
      <c r="K130" s="59">
        <v>0.47712125500000002</v>
      </c>
      <c r="L130" s="59">
        <v>0.24118060451356599</v>
      </c>
      <c r="M130" s="59">
        <v>0</v>
      </c>
    </row>
    <row r="131" spans="1:13">
      <c r="A131" s="58">
        <v>665443000</v>
      </c>
      <c r="B131" s="58">
        <v>103</v>
      </c>
      <c r="C131" s="59">
        <v>0</v>
      </c>
      <c r="D131" s="59">
        <v>0</v>
      </c>
      <c r="E131" s="59">
        <v>3560</v>
      </c>
      <c r="F131" s="59">
        <v>1</v>
      </c>
      <c r="G131" s="59">
        <v>0</v>
      </c>
      <c r="H131" s="59">
        <v>0</v>
      </c>
      <c r="I131" s="59">
        <v>3.5515719739999998</v>
      </c>
      <c r="J131" s="59">
        <v>0.30102999600000002</v>
      </c>
      <c r="K131" s="59">
        <v>0</v>
      </c>
      <c r="L131" s="59">
        <v>0.240905780110415</v>
      </c>
      <c r="M131" s="59">
        <v>0</v>
      </c>
    </row>
    <row r="132" spans="1:13">
      <c r="A132" s="58">
        <v>679388000</v>
      </c>
      <c r="B132" s="58">
        <v>97</v>
      </c>
      <c r="C132" s="59">
        <v>0</v>
      </c>
      <c r="D132" s="59">
        <v>0</v>
      </c>
      <c r="E132" s="59">
        <v>500</v>
      </c>
      <c r="F132" s="59">
        <v>10</v>
      </c>
      <c r="G132" s="59">
        <v>2</v>
      </c>
      <c r="H132" s="59">
        <v>0</v>
      </c>
      <c r="I132" s="59">
        <v>2.6998377260000002</v>
      </c>
      <c r="J132" s="59">
        <v>1.0413926849999999</v>
      </c>
      <c r="K132" s="59">
        <v>0.47712125500000002</v>
      </c>
      <c r="L132" s="59">
        <v>0.240900493709158</v>
      </c>
      <c r="M132" s="59">
        <v>0</v>
      </c>
    </row>
    <row r="133" spans="1:13">
      <c r="A133" s="58">
        <v>674784000</v>
      </c>
      <c r="B133" s="58">
        <v>34</v>
      </c>
      <c r="C133" s="59">
        <v>0</v>
      </c>
      <c r="D133" s="59">
        <v>2</v>
      </c>
      <c r="E133" s="59">
        <v>1360</v>
      </c>
      <c r="F133" s="59">
        <v>0</v>
      </c>
      <c r="G133" s="59">
        <v>1</v>
      </c>
      <c r="H133" s="59">
        <v>0.47712125500000002</v>
      </c>
      <c r="I133" s="59">
        <v>3.1338581250000002</v>
      </c>
      <c r="J133" s="59">
        <v>0</v>
      </c>
      <c r="K133" s="59">
        <v>0.30102999600000002</v>
      </c>
      <c r="L133" s="59">
        <v>0.240881215312579</v>
      </c>
      <c r="M133" s="59">
        <v>0</v>
      </c>
    </row>
    <row r="134" spans="1:13">
      <c r="A134" s="58">
        <v>661089000</v>
      </c>
      <c r="B134" s="58">
        <v>23</v>
      </c>
      <c r="C134" s="59">
        <v>0</v>
      </c>
      <c r="D134" s="59">
        <v>11</v>
      </c>
      <c r="E134" s="59">
        <v>0</v>
      </c>
      <c r="F134" s="59">
        <v>1</v>
      </c>
      <c r="G134" s="59">
        <v>0</v>
      </c>
      <c r="H134" s="59">
        <v>1.0791812460000001</v>
      </c>
      <c r="I134" s="59">
        <v>0</v>
      </c>
      <c r="J134" s="59">
        <v>0.30102999600000002</v>
      </c>
      <c r="K134" s="59">
        <v>0</v>
      </c>
      <c r="L134" s="59">
        <v>0.240862656786903</v>
      </c>
      <c r="M134" s="59">
        <v>0</v>
      </c>
    </row>
    <row r="135" spans="1:13">
      <c r="A135" s="58" t="s">
        <v>10</v>
      </c>
      <c r="B135" s="58">
        <v>138</v>
      </c>
      <c r="C135" s="59">
        <v>0</v>
      </c>
      <c r="D135" s="59">
        <v>0</v>
      </c>
      <c r="E135" s="59">
        <v>3370</v>
      </c>
      <c r="F135" s="59">
        <v>0</v>
      </c>
      <c r="G135" s="59">
        <v>0</v>
      </c>
      <c r="H135" s="59">
        <v>0</v>
      </c>
      <c r="I135" s="59">
        <v>3.5277587530000001</v>
      </c>
      <c r="J135" s="59">
        <v>0</v>
      </c>
      <c r="K135" s="59">
        <v>0</v>
      </c>
      <c r="L135" s="59">
        <v>0.24078807966753901</v>
      </c>
      <c r="M135" s="59">
        <v>0</v>
      </c>
    </row>
    <row r="136" spans="1:13">
      <c r="A136" s="58">
        <v>605359000</v>
      </c>
      <c r="B136" s="58">
        <v>135</v>
      </c>
      <c r="C136" s="59">
        <v>0</v>
      </c>
      <c r="D136" s="59">
        <v>3</v>
      </c>
      <c r="E136" s="59">
        <v>630</v>
      </c>
      <c r="F136" s="59">
        <v>0</v>
      </c>
      <c r="G136" s="59">
        <v>1</v>
      </c>
      <c r="H136" s="59">
        <v>0.60205999099999996</v>
      </c>
      <c r="I136" s="59">
        <v>2.8000293589999998</v>
      </c>
      <c r="J136" s="59">
        <v>0</v>
      </c>
      <c r="K136" s="59">
        <v>0.30102999600000002</v>
      </c>
      <c r="L136" s="59">
        <v>0.24062563069132301</v>
      </c>
      <c r="M136" s="59">
        <v>0</v>
      </c>
    </row>
    <row r="137" spans="1:13">
      <c r="A137" s="58">
        <v>661071000</v>
      </c>
      <c r="B137" s="58">
        <v>92</v>
      </c>
      <c r="C137" s="59">
        <v>0</v>
      </c>
      <c r="D137" s="59">
        <v>0</v>
      </c>
      <c r="E137" s="59">
        <v>1380</v>
      </c>
      <c r="F137" s="59">
        <v>0</v>
      </c>
      <c r="G137" s="59">
        <v>1</v>
      </c>
      <c r="H137" s="59">
        <v>0</v>
      </c>
      <c r="I137" s="59">
        <v>3.1401936789999998</v>
      </c>
      <c r="J137" s="59">
        <v>0</v>
      </c>
      <c r="K137" s="59">
        <v>0.30102999600000002</v>
      </c>
      <c r="L137" s="59">
        <v>0.240500643158128</v>
      </c>
      <c r="M137" s="59">
        <v>0</v>
      </c>
    </row>
    <row r="138" spans="1:13">
      <c r="A138" s="58">
        <v>679912000</v>
      </c>
      <c r="B138" s="58">
        <v>21</v>
      </c>
      <c r="C138" s="59">
        <v>0</v>
      </c>
      <c r="D138" s="59">
        <v>2</v>
      </c>
      <c r="E138" s="59">
        <v>2220</v>
      </c>
      <c r="F138" s="59">
        <v>0</v>
      </c>
      <c r="G138" s="59">
        <v>0</v>
      </c>
      <c r="H138" s="59">
        <v>0.47712125500000002</v>
      </c>
      <c r="I138" s="59">
        <v>3.3465485589999999</v>
      </c>
      <c r="J138" s="59">
        <v>0</v>
      </c>
      <c r="K138" s="59">
        <v>0</v>
      </c>
      <c r="L138" s="59">
        <v>0.240469010167604</v>
      </c>
      <c r="M138" s="59">
        <v>0</v>
      </c>
    </row>
    <row r="139" spans="1:13">
      <c r="A139" s="58">
        <v>604308000</v>
      </c>
      <c r="B139" s="58">
        <v>38</v>
      </c>
      <c r="C139" s="59">
        <v>0</v>
      </c>
      <c r="D139" s="59">
        <v>1</v>
      </c>
      <c r="E139" s="59">
        <v>450</v>
      </c>
      <c r="F139" s="59">
        <v>115</v>
      </c>
      <c r="G139" s="59">
        <v>1</v>
      </c>
      <c r="H139" s="59">
        <v>0.30102999600000002</v>
      </c>
      <c r="I139" s="59">
        <v>2.6541765420000001</v>
      </c>
      <c r="J139" s="59">
        <v>2.0644579890000001</v>
      </c>
      <c r="K139" s="59">
        <v>0.30102999600000002</v>
      </c>
      <c r="L139" s="59">
        <v>0.24012167264338899</v>
      </c>
      <c r="M139" s="59">
        <v>0</v>
      </c>
    </row>
    <row r="140" spans="1:13">
      <c r="A140" s="58">
        <v>665901000</v>
      </c>
      <c r="B140" s="58">
        <v>8</v>
      </c>
      <c r="C140" s="59">
        <v>0</v>
      </c>
      <c r="D140" s="59">
        <v>0</v>
      </c>
      <c r="E140" s="59">
        <v>2220</v>
      </c>
      <c r="F140" s="59">
        <v>0</v>
      </c>
      <c r="G140" s="59">
        <v>0</v>
      </c>
      <c r="H140" s="59">
        <v>0</v>
      </c>
      <c r="I140" s="59">
        <v>3.3465485589999999</v>
      </c>
      <c r="J140" s="59">
        <v>0</v>
      </c>
      <c r="K140" s="59">
        <v>0</v>
      </c>
      <c r="L140" s="59">
        <v>0.24007652064975701</v>
      </c>
      <c r="M140" s="59">
        <v>0</v>
      </c>
    </row>
    <row r="141" spans="1:13">
      <c r="A141" s="58">
        <v>621086000</v>
      </c>
      <c r="B141" s="58">
        <v>132</v>
      </c>
      <c r="C141" s="59">
        <v>0</v>
      </c>
      <c r="D141" s="59">
        <v>1</v>
      </c>
      <c r="E141" s="59">
        <v>350</v>
      </c>
      <c r="F141" s="59">
        <v>0</v>
      </c>
      <c r="G141" s="59">
        <v>1</v>
      </c>
      <c r="H141" s="59">
        <v>0.30102999600000002</v>
      </c>
      <c r="I141" s="59">
        <v>2.545307116</v>
      </c>
      <c r="J141" s="59">
        <v>0</v>
      </c>
      <c r="K141" s="59">
        <v>0.30102999600000002</v>
      </c>
      <c r="L141" s="59">
        <v>0.24005985802225299</v>
      </c>
      <c r="M141" s="59">
        <v>0</v>
      </c>
    </row>
    <row r="142" spans="1:13">
      <c r="A142" s="58">
        <v>661072000</v>
      </c>
      <c r="B142" s="58">
        <v>117</v>
      </c>
      <c r="C142" s="59">
        <v>0</v>
      </c>
      <c r="D142" s="59">
        <v>0</v>
      </c>
      <c r="E142" s="59">
        <v>2130</v>
      </c>
      <c r="F142" s="59">
        <v>0</v>
      </c>
      <c r="G142" s="59">
        <v>0</v>
      </c>
      <c r="H142" s="59">
        <v>0</v>
      </c>
      <c r="I142" s="59">
        <v>3.32858345</v>
      </c>
      <c r="J142" s="59">
        <v>0</v>
      </c>
      <c r="K142" s="59">
        <v>0</v>
      </c>
      <c r="L142" s="59">
        <v>0.240020894157702</v>
      </c>
      <c r="M142" s="59">
        <v>0</v>
      </c>
    </row>
    <row r="143" spans="1:13">
      <c r="A143" s="58">
        <v>605360000</v>
      </c>
      <c r="B143" s="58">
        <v>158</v>
      </c>
      <c r="C143" s="59">
        <v>0</v>
      </c>
      <c r="D143" s="59">
        <v>4</v>
      </c>
      <c r="E143" s="59">
        <v>630</v>
      </c>
      <c r="F143" s="59">
        <v>2</v>
      </c>
      <c r="G143" s="59">
        <v>0</v>
      </c>
      <c r="H143" s="59">
        <v>0.69897000399999998</v>
      </c>
      <c r="I143" s="59">
        <v>2.8000293589999998</v>
      </c>
      <c r="J143" s="59">
        <v>0.47712125500000002</v>
      </c>
      <c r="K143" s="59">
        <v>0</v>
      </c>
      <c r="L143" s="59">
        <v>0.239878304707518</v>
      </c>
      <c r="M143" s="59">
        <v>0</v>
      </c>
    </row>
    <row r="144" spans="1:13">
      <c r="A144" s="58">
        <v>633214000</v>
      </c>
      <c r="B144" s="58">
        <v>124</v>
      </c>
      <c r="C144" s="59">
        <v>0</v>
      </c>
      <c r="D144" s="59">
        <v>1</v>
      </c>
      <c r="E144" s="59">
        <v>1570</v>
      </c>
      <c r="F144" s="59">
        <v>0</v>
      </c>
      <c r="G144" s="59">
        <v>0</v>
      </c>
      <c r="H144" s="59">
        <v>0.30102999600000002</v>
      </c>
      <c r="I144" s="59">
        <v>3.1961761850000001</v>
      </c>
      <c r="J144" s="59">
        <v>0</v>
      </c>
      <c r="K144" s="59">
        <v>0</v>
      </c>
      <c r="L144" s="59">
        <v>0.23987093733106701</v>
      </c>
      <c r="M144" s="59">
        <v>0</v>
      </c>
    </row>
    <row r="145" spans="1:13">
      <c r="A145" s="58">
        <v>661088000</v>
      </c>
      <c r="B145" s="58">
        <v>14</v>
      </c>
      <c r="C145" s="59">
        <v>0</v>
      </c>
      <c r="D145" s="59">
        <v>5</v>
      </c>
      <c r="E145" s="59">
        <v>0</v>
      </c>
      <c r="F145" s="59">
        <v>0</v>
      </c>
      <c r="G145" s="59">
        <v>0</v>
      </c>
      <c r="H145" s="59">
        <v>0.77815124999999996</v>
      </c>
      <c r="I145" s="59">
        <v>0</v>
      </c>
      <c r="J145" s="59">
        <v>0</v>
      </c>
      <c r="K145" s="59">
        <v>0</v>
      </c>
      <c r="L145" s="59">
        <v>0.239685186001694</v>
      </c>
      <c r="M145" s="59">
        <v>0</v>
      </c>
    </row>
    <row r="146" spans="1:13">
      <c r="A146" s="58">
        <v>601624000</v>
      </c>
      <c r="B146" s="58">
        <v>163</v>
      </c>
      <c r="C146" s="59">
        <v>0</v>
      </c>
      <c r="D146" s="59">
        <v>1</v>
      </c>
      <c r="E146" s="59">
        <v>1250</v>
      </c>
      <c r="F146" s="59">
        <v>0</v>
      </c>
      <c r="G146" s="59">
        <v>0</v>
      </c>
      <c r="H146" s="59">
        <v>0.30102999600000002</v>
      </c>
      <c r="I146" s="59">
        <v>3.0972573099999998</v>
      </c>
      <c r="J146" s="59">
        <v>0</v>
      </c>
      <c r="K146" s="59">
        <v>0</v>
      </c>
      <c r="L146" s="59">
        <v>0.23967331024149199</v>
      </c>
      <c r="M146" s="59">
        <v>0</v>
      </c>
    </row>
    <row r="147" spans="1:13">
      <c r="A147" s="58">
        <v>621083000</v>
      </c>
      <c r="B147" s="58">
        <v>156</v>
      </c>
      <c r="C147" s="59">
        <v>0</v>
      </c>
      <c r="D147" s="59">
        <v>2</v>
      </c>
      <c r="E147" s="59">
        <v>870</v>
      </c>
      <c r="F147" s="59">
        <v>0</v>
      </c>
      <c r="G147" s="59">
        <v>0</v>
      </c>
      <c r="H147" s="59">
        <v>0.47712125500000002</v>
      </c>
      <c r="I147" s="59">
        <v>2.9400181550000002</v>
      </c>
      <c r="J147" s="59">
        <v>0</v>
      </c>
      <c r="K147" s="59">
        <v>0</v>
      </c>
      <c r="L147" s="59">
        <v>0.23963460606899301</v>
      </c>
      <c r="M147" s="59">
        <v>0</v>
      </c>
    </row>
    <row r="148" spans="1:13">
      <c r="A148" s="58">
        <v>679892000</v>
      </c>
      <c r="B148" s="58">
        <v>127</v>
      </c>
      <c r="C148" s="59">
        <v>0</v>
      </c>
      <c r="D148" s="59">
        <v>4</v>
      </c>
      <c r="E148" s="59">
        <v>0</v>
      </c>
      <c r="F148" s="59">
        <v>1</v>
      </c>
      <c r="G148" s="59">
        <v>0</v>
      </c>
      <c r="H148" s="59">
        <v>0.69897000399999998</v>
      </c>
      <c r="I148" s="59">
        <v>0</v>
      </c>
      <c r="J148" s="59">
        <v>0.30102999600000002</v>
      </c>
      <c r="K148" s="59">
        <v>0</v>
      </c>
      <c r="L148" s="59">
        <v>0.23948932454465899</v>
      </c>
      <c r="M148" s="59">
        <v>0</v>
      </c>
    </row>
    <row r="149" spans="1:13">
      <c r="A149" s="58">
        <v>645386000</v>
      </c>
      <c r="B149" s="58">
        <v>125</v>
      </c>
      <c r="C149" s="59">
        <v>0</v>
      </c>
      <c r="D149" s="59">
        <v>0</v>
      </c>
      <c r="E149" s="59">
        <v>800</v>
      </c>
      <c r="F149" s="59">
        <v>0</v>
      </c>
      <c r="G149" s="59">
        <v>0</v>
      </c>
      <c r="H149" s="59">
        <v>0</v>
      </c>
      <c r="I149" s="59">
        <v>2.9036325160000001</v>
      </c>
      <c r="J149" s="59">
        <v>0</v>
      </c>
      <c r="K149" s="59">
        <v>0</v>
      </c>
      <c r="L149" s="59">
        <v>0.23919988658355401</v>
      </c>
      <c r="M149" s="59">
        <v>0</v>
      </c>
    </row>
    <row r="150" spans="1:13">
      <c r="A150" s="58">
        <v>666474000</v>
      </c>
      <c r="B150" s="58">
        <v>137</v>
      </c>
      <c r="C150" s="59">
        <v>0</v>
      </c>
      <c r="D150" s="59">
        <v>0</v>
      </c>
      <c r="E150" s="59">
        <v>780</v>
      </c>
      <c r="F150" s="59">
        <v>0</v>
      </c>
      <c r="G150" s="59">
        <v>0</v>
      </c>
      <c r="H150" s="59">
        <v>0</v>
      </c>
      <c r="I150" s="59">
        <v>2.892651034</v>
      </c>
      <c r="J150" s="59">
        <v>0</v>
      </c>
      <c r="K150" s="59">
        <v>0</v>
      </c>
      <c r="L150" s="59">
        <v>0.23918755531108099</v>
      </c>
      <c r="M150" s="59">
        <v>0</v>
      </c>
    </row>
    <row r="151" spans="1:13">
      <c r="A151" s="58">
        <v>601223000</v>
      </c>
      <c r="B151" s="58">
        <v>25</v>
      </c>
      <c r="C151" s="59">
        <v>0</v>
      </c>
      <c r="D151" s="59">
        <v>0</v>
      </c>
      <c r="E151" s="59">
        <v>630</v>
      </c>
      <c r="F151" s="59">
        <v>0</v>
      </c>
      <c r="G151" s="59">
        <v>0</v>
      </c>
      <c r="H151" s="59">
        <v>0</v>
      </c>
      <c r="I151" s="59">
        <v>2.8000293589999998</v>
      </c>
      <c r="J151" s="59">
        <v>0</v>
      </c>
      <c r="K151" s="59">
        <v>0</v>
      </c>
      <c r="L151" s="59">
        <v>0.239095084660782</v>
      </c>
      <c r="M151" s="59">
        <v>0</v>
      </c>
    </row>
    <row r="152" spans="1:13">
      <c r="A152" s="58">
        <v>648160000</v>
      </c>
      <c r="B152" s="58">
        <v>17</v>
      </c>
      <c r="C152" s="59">
        <v>0</v>
      </c>
      <c r="D152" s="59">
        <v>0</v>
      </c>
      <c r="E152" s="59">
        <v>580</v>
      </c>
      <c r="F152" s="59">
        <v>0</v>
      </c>
      <c r="G152" s="59">
        <v>0</v>
      </c>
      <c r="H152" s="59">
        <v>0</v>
      </c>
      <c r="I152" s="59">
        <v>2.7641761319999998</v>
      </c>
      <c r="J152" s="59">
        <v>0</v>
      </c>
      <c r="K152" s="59">
        <v>0</v>
      </c>
      <c r="L152" s="59">
        <v>0.239064266559256</v>
      </c>
      <c r="M152" s="59">
        <v>0</v>
      </c>
    </row>
    <row r="153" spans="1:13">
      <c r="A153" s="58">
        <v>637220000</v>
      </c>
      <c r="B153" s="58">
        <v>46</v>
      </c>
      <c r="C153" s="59">
        <v>0</v>
      </c>
      <c r="D153" s="59">
        <v>0</v>
      </c>
      <c r="E153" s="59">
        <v>480</v>
      </c>
      <c r="F153" s="59">
        <v>0</v>
      </c>
      <c r="G153" s="59">
        <v>0</v>
      </c>
      <c r="H153" s="59">
        <v>0</v>
      </c>
      <c r="I153" s="59">
        <v>2.6821450759999999</v>
      </c>
      <c r="J153" s="59">
        <v>0</v>
      </c>
      <c r="K153" s="59">
        <v>0</v>
      </c>
      <c r="L153" s="59">
        <v>0.23900263852954701</v>
      </c>
      <c r="M153" s="59">
        <v>0</v>
      </c>
    </row>
    <row r="154" spans="1:13">
      <c r="A154" s="58">
        <v>679665000</v>
      </c>
      <c r="B154" s="58">
        <v>91</v>
      </c>
      <c r="C154" s="59">
        <v>0</v>
      </c>
      <c r="D154" s="59">
        <v>0</v>
      </c>
      <c r="E154" s="59">
        <v>450</v>
      </c>
      <c r="F154" s="59">
        <v>0</v>
      </c>
      <c r="G154" s="59">
        <v>0</v>
      </c>
      <c r="H154" s="59">
        <v>0</v>
      </c>
      <c r="I154" s="59">
        <v>2.6541765420000001</v>
      </c>
      <c r="J154" s="59">
        <v>0</v>
      </c>
      <c r="K154" s="59">
        <v>0</v>
      </c>
      <c r="L154" s="59">
        <v>0.23898415224578001</v>
      </c>
      <c r="M154" s="59">
        <v>0</v>
      </c>
    </row>
    <row r="155" spans="1:13">
      <c r="A155" s="58">
        <v>667429000</v>
      </c>
      <c r="B155" s="58">
        <v>133</v>
      </c>
      <c r="C155" s="59">
        <v>0</v>
      </c>
      <c r="D155" s="59">
        <v>0</v>
      </c>
      <c r="E155" s="59">
        <v>430</v>
      </c>
      <c r="F155" s="59">
        <v>0</v>
      </c>
      <c r="G155" s="59">
        <v>0</v>
      </c>
      <c r="H155" s="59">
        <v>0</v>
      </c>
      <c r="I155" s="59">
        <v>2.6344772700000001</v>
      </c>
      <c r="J155" s="59">
        <v>0</v>
      </c>
      <c r="K155" s="59">
        <v>0</v>
      </c>
      <c r="L155" s="59">
        <v>0.23897182860152699</v>
      </c>
      <c r="M155" s="59">
        <v>0</v>
      </c>
    </row>
    <row r="156" spans="1:13">
      <c r="A156" s="58">
        <v>624942000</v>
      </c>
      <c r="B156" s="58">
        <v>35</v>
      </c>
      <c r="C156" s="59">
        <v>0</v>
      </c>
      <c r="D156" s="59">
        <v>0</v>
      </c>
      <c r="E156" s="59">
        <v>390</v>
      </c>
      <c r="F156" s="59">
        <v>0</v>
      </c>
      <c r="G156" s="59">
        <v>0</v>
      </c>
      <c r="H156" s="59">
        <v>0</v>
      </c>
      <c r="I156" s="59">
        <v>2.5921767569999998</v>
      </c>
      <c r="J156" s="59">
        <v>0</v>
      </c>
      <c r="K156" s="59">
        <v>0</v>
      </c>
      <c r="L156" s="59">
        <v>0.23894718262086501</v>
      </c>
      <c r="M156" s="59">
        <v>0</v>
      </c>
    </row>
    <row r="157" spans="1:13">
      <c r="A157" s="58">
        <v>679391000</v>
      </c>
      <c r="B157" s="58">
        <v>109</v>
      </c>
      <c r="C157" s="59">
        <v>0</v>
      </c>
      <c r="D157" s="59">
        <v>1</v>
      </c>
      <c r="E157" s="59">
        <v>0</v>
      </c>
      <c r="F157" s="59">
        <v>0</v>
      </c>
      <c r="G157" s="59">
        <v>0</v>
      </c>
      <c r="H157" s="59">
        <v>0.30102999600000002</v>
      </c>
      <c r="I157" s="59">
        <v>0</v>
      </c>
      <c r="J157" s="59">
        <v>0</v>
      </c>
      <c r="K157" s="59">
        <v>0</v>
      </c>
      <c r="L157" s="59">
        <v>0.23890239832393501</v>
      </c>
      <c r="M157" s="59">
        <v>0</v>
      </c>
    </row>
    <row r="158" spans="1:13">
      <c r="A158" s="58">
        <v>683122000</v>
      </c>
      <c r="B158" s="58">
        <v>122</v>
      </c>
      <c r="C158" s="59">
        <v>0</v>
      </c>
      <c r="D158" s="59">
        <v>0</v>
      </c>
      <c r="E158" s="59">
        <v>290</v>
      </c>
      <c r="F158" s="59">
        <v>0</v>
      </c>
      <c r="G158" s="59">
        <v>0</v>
      </c>
      <c r="H158" s="59">
        <v>0</v>
      </c>
      <c r="I158" s="59">
        <v>2.4638929890000001</v>
      </c>
      <c r="J158" s="59">
        <v>0</v>
      </c>
      <c r="K158" s="59">
        <v>0</v>
      </c>
      <c r="L158" s="59">
        <v>0.23888557529853799</v>
      </c>
      <c r="M158" s="59">
        <v>0</v>
      </c>
    </row>
    <row r="159" spans="1:13">
      <c r="A159" s="58">
        <v>666473000</v>
      </c>
      <c r="B159" s="58">
        <v>134</v>
      </c>
      <c r="C159" s="59">
        <v>0</v>
      </c>
      <c r="D159" s="59">
        <v>0</v>
      </c>
      <c r="E159" s="59">
        <v>190</v>
      </c>
      <c r="F159" s="59">
        <v>0</v>
      </c>
      <c r="G159" s="59">
        <v>0</v>
      </c>
      <c r="H159" s="59">
        <v>0</v>
      </c>
      <c r="I159" s="59">
        <v>2.281033367</v>
      </c>
      <c r="J159" s="59">
        <v>0</v>
      </c>
      <c r="K159" s="59">
        <v>0</v>
      </c>
      <c r="L159" s="59">
        <v>0.23882397887576701</v>
      </c>
      <c r="M159" s="59">
        <v>0</v>
      </c>
    </row>
    <row r="160" spans="1:13">
      <c r="A160" s="58">
        <v>666478000</v>
      </c>
      <c r="B160" s="58">
        <v>120</v>
      </c>
      <c r="C160" s="59">
        <v>0</v>
      </c>
      <c r="D160" s="59">
        <v>0</v>
      </c>
      <c r="E160" s="59">
        <v>160</v>
      </c>
      <c r="F160" s="59">
        <v>0</v>
      </c>
      <c r="G160" s="59">
        <v>0</v>
      </c>
      <c r="H160" s="59">
        <v>0</v>
      </c>
      <c r="I160" s="59">
        <v>2.2068258759999999</v>
      </c>
      <c r="J160" s="59">
        <v>0</v>
      </c>
      <c r="K160" s="59">
        <v>0</v>
      </c>
      <c r="L160" s="59">
        <v>0.23880550207444601</v>
      </c>
      <c r="M160" s="59">
        <v>0</v>
      </c>
    </row>
    <row r="161" spans="1:13">
      <c r="A161" s="58">
        <v>659109000</v>
      </c>
      <c r="B161" s="58">
        <v>146</v>
      </c>
      <c r="C161" s="59">
        <v>0</v>
      </c>
      <c r="D161" s="59">
        <v>0</v>
      </c>
      <c r="E161" s="59">
        <v>140</v>
      </c>
      <c r="F161" s="59">
        <v>0</v>
      </c>
      <c r="G161" s="59">
        <v>0</v>
      </c>
      <c r="H161" s="59">
        <v>0</v>
      </c>
      <c r="I161" s="59">
        <v>2.149219113</v>
      </c>
      <c r="J161" s="59">
        <v>0</v>
      </c>
      <c r="K161" s="59">
        <v>0</v>
      </c>
      <c r="L161" s="59">
        <v>0.23879318475191599</v>
      </c>
      <c r="M161" s="59">
        <v>0</v>
      </c>
    </row>
    <row r="162" spans="1:13">
      <c r="A162" s="58">
        <v>629215000</v>
      </c>
      <c r="B162" s="58">
        <v>121</v>
      </c>
      <c r="C162" s="59">
        <v>0</v>
      </c>
      <c r="D162" s="59">
        <v>0</v>
      </c>
      <c r="E162" s="59">
        <v>0</v>
      </c>
      <c r="F162" s="59">
        <v>0</v>
      </c>
      <c r="G162" s="59">
        <v>0</v>
      </c>
      <c r="H162" s="59">
        <v>0</v>
      </c>
      <c r="I162" s="59">
        <v>0</v>
      </c>
      <c r="J162" s="59">
        <v>0</v>
      </c>
      <c r="K162" s="59">
        <v>0</v>
      </c>
      <c r="L162" s="59">
        <v>0.238706975703078</v>
      </c>
      <c r="M162" s="59">
        <v>0</v>
      </c>
    </row>
    <row r="163" spans="1:13">
      <c r="A163" s="58">
        <v>638527000</v>
      </c>
      <c r="B163" s="58">
        <v>126</v>
      </c>
      <c r="C163" s="59">
        <v>0</v>
      </c>
      <c r="D163" s="59">
        <v>0</v>
      </c>
      <c r="E163" s="59">
        <v>0</v>
      </c>
      <c r="F163" s="59">
        <v>0</v>
      </c>
      <c r="G163" s="59">
        <v>0</v>
      </c>
      <c r="H163" s="59">
        <v>0</v>
      </c>
      <c r="I163" s="59">
        <v>0</v>
      </c>
      <c r="J163" s="59">
        <v>0</v>
      </c>
      <c r="K163" s="59">
        <v>0</v>
      </c>
      <c r="L163" s="59">
        <v>0.238706975703078</v>
      </c>
      <c r="M163" s="59">
        <v>0</v>
      </c>
    </row>
    <row r="164" spans="1:13">
      <c r="A164" s="58">
        <v>629186000</v>
      </c>
      <c r="B164" s="58">
        <v>129</v>
      </c>
      <c r="C164" s="59">
        <v>0</v>
      </c>
      <c r="D164" s="59">
        <v>0</v>
      </c>
      <c r="E164" s="59">
        <v>0</v>
      </c>
      <c r="F164" s="59">
        <v>0</v>
      </c>
      <c r="G164" s="59">
        <v>0</v>
      </c>
      <c r="H164" s="59">
        <v>0</v>
      </c>
      <c r="I164" s="59">
        <v>0</v>
      </c>
      <c r="J164" s="59">
        <v>0</v>
      </c>
      <c r="K164" s="59">
        <v>0</v>
      </c>
      <c r="L164" s="59">
        <v>0.238706975703078</v>
      </c>
      <c r="M164" s="59">
        <v>0</v>
      </c>
    </row>
    <row r="165" spans="1:13">
      <c r="A165" s="58">
        <v>683109000</v>
      </c>
      <c r="B165" s="58">
        <v>147</v>
      </c>
      <c r="C165" s="59">
        <v>0</v>
      </c>
      <c r="D165" s="59">
        <v>0</v>
      </c>
      <c r="E165" s="59">
        <v>0</v>
      </c>
      <c r="F165" s="59">
        <v>0</v>
      </c>
      <c r="G165" s="59">
        <v>0</v>
      </c>
      <c r="H165" s="59">
        <v>0</v>
      </c>
      <c r="I165" s="59">
        <v>0</v>
      </c>
      <c r="J165" s="59">
        <v>0</v>
      </c>
      <c r="K165" s="59">
        <v>0</v>
      </c>
      <c r="L165" s="59">
        <v>0.238706975703078</v>
      </c>
      <c r="M165" s="59">
        <v>0</v>
      </c>
    </row>
    <row r="166" spans="1:13">
      <c r="A166" s="58">
        <v>629216000</v>
      </c>
      <c r="B166" s="58">
        <v>161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0.238706975703078</v>
      </c>
      <c r="M166" s="59">
        <v>0</v>
      </c>
    </row>
  </sheetData>
  <sortState ref="A2:L166">
    <sortCondition descending="1" ref="L2:L166"/>
  </sortState>
  <hyperlinks>
    <hyperlink ref="P13" location="Sheet7!A63" display="g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R1:R26"/>
  <sheetViews>
    <sheetView workbookViewId="0">
      <selection activeCell="A13" sqref="A13"/>
    </sheetView>
  </sheetViews>
  <sheetFormatPr defaultRowHeight="15"/>
  <sheetData>
    <row r="1" spans="18:18">
      <c r="R1" s="3" t="s">
        <v>33</v>
      </c>
    </row>
    <row r="2" spans="18:18">
      <c r="R2" s="3" t="s">
        <v>52</v>
      </c>
    </row>
    <row r="3" spans="18:18">
      <c r="R3" s="3" t="s">
        <v>53</v>
      </c>
    </row>
    <row r="4" spans="18:18">
      <c r="R4" s="3" t="s">
        <v>54</v>
      </c>
    </row>
    <row r="5" spans="18:18">
      <c r="R5" s="2"/>
    </row>
    <row r="6" spans="18:18">
      <c r="R6" s="3" t="s">
        <v>15</v>
      </c>
    </row>
    <row r="7" spans="18:18">
      <c r="R7" s="3" t="s">
        <v>16</v>
      </c>
    </row>
    <row r="8" spans="18:18">
      <c r="R8" s="3" t="s">
        <v>55</v>
      </c>
    </row>
    <row r="9" spans="18:18">
      <c r="R9" s="2"/>
    </row>
    <row r="10" spans="18:18">
      <c r="R10" s="3" t="s">
        <v>18</v>
      </c>
    </row>
    <row r="11" spans="18:18">
      <c r="R11" s="3" t="s">
        <v>56</v>
      </c>
    </row>
    <row r="12" spans="18:18">
      <c r="R12" s="3" t="s">
        <v>57</v>
      </c>
    </row>
    <row r="13" spans="18:18">
      <c r="R13" s="3" t="s">
        <v>58</v>
      </c>
    </row>
    <row r="14" spans="18:18">
      <c r="R14" s="3" t="s">
        <v>59</v>
      </c>
    </row>
    <row r="15" spans="18:18">
      <c r="R15" s="3" t="s">
        <v>60</v>
      </c>
    </row>
    <row r="16" spans="18:18">
      <c r="R16" s="27" t="s">
        <v>61</v>
      </c>
    </row>
    <row r="17" spans="18:18">
      <c r="R17" s="3" t="s">
        <v>25</v>
      </c>
    </row>
    <row r="18" spans="18:18">
      <c r="R18" s="3" t="s">
        <v>26</v>
      </c>
    </row>
    <row r="19" spans="18:18">
      <c r="R19" s="2"/>
    </row>
    <row r="20" spans="18:18">
      <c r="R20" s="3" t="s">
        <v>27</v>
      </c>
    </row>
    <row r="21" spans="18:18">
      <c r="R21" s="2"/>
    </row>
    <row r="22" spans="18:18">
      <c r="R22" s="3" t="s">
        <v>28</v>
      </c>
    </row>
    <row r="23" spans="18:18">
      <c r="R23" s="3" t="s">
        <v>62</v>
      </c>
    </row>
    <row r="24" spans="18:18">
      <c r="R24" s="3" t="s">
        <v>63</v>
      </c>
    </row>
    <row r="25" spans="18:18">
      <c r="R25" s="2"/>
    </row>
    <row r="26" spans="18:18">
      <c r="R26" s="3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V166"/>
  <sheetViews>
    <sheetView workbookViewId="0">
      <selection activeCell="C1" sqref="C1"/>
    </sheetView>
  </sheetViews>
  <sheetFormatPr defaultRowHeight="15"/>
  <cols>
    <col min="3" max="3" width="10" bestFit="1" customWidth="1"/>
    <col min="4" max="15" width="9.28515625" bestFit="1" customWidth="1"/>
  </cols>
  <sheetData>
    <row r="1" spans="3:22" ht="30" customHeight="1">
      <c r="C1" s="34" t="s">
        <v>0</v>
      </c>
      <c r="D1" s="34" t="s">
        <v>49</v>
      </c>
      <c r="E1" s="34" t="s">
        <v>1</v>
      </c>
      <c r="F1" s="34" t="s">
        <v>2</v>
      </c>
      <c r="G1" s="34" t="s">
        <v>3</v>
      </c>
      <c r="H1" s="34" t="s">
        <v>4</v>
      </c>
      <c r="I1" s="34" t="s">
        <v>5</v>
      </c>
      <c r="J1" s="34" t="s">
        <v>45</v>
      </c>
      <c r="K1" s="34" t="s">
        <v>46</v>
      </c>
      <c r="L1" s="34" t="s">
        <v>47</v>
      </c>
      <c r="M1" s="34" t="s">
        <v>48</v>
      </c>
      <c r="N1" s="34" t="s">
        <v>75</v>
      </c>
      <c r="O1" s="34" t="s">
        <v>50</v>
      </c>
      <c r="Q1" t="s">
        <v>74</v>
      </c>
      <c r="V1" s="3" t="s">
        <v>65</v>
      </c>
    </row>
    <row r="2" spans="3:22">
      <c r="C2" s="55">
        <v>651638000</v>
      </c>
      <c r="D2" s="55">
        <v>27</v>
      </c>
      <c r="E2" s="55">
        <v>0</v>
      </c>
      <c r="F2" s="55">
        <v>1220</v>
      </c>
      <c r="G2" s="55">
        <v>253590</v>
      </c>
      <c r="H2" s="55">
        <v>776</v>
      </c>
      <c r="I2" s="55">
        <v>286</v>
      </c>
      <c r="J2" s="55">
        <v>3.0867156640000002</v>
      </c>
      <c r="K2" s="55">
        <v>5.4041338359999997</v>
      </c>
      <c r="L2" s="55">
        <v>2.8904210190000001</v>
      </c>
      <c r="M2" s="55">
        <v>2.457881897</v>
      </c>
      <c r="N2" s="56">
        <v>0.90896676060214698</v>
      </c>
      <c r="O2" s="55">
        <v>1</v>
      </c>
      <c r="V2" s="3" t="s">
        <v>35</v>
      </c>
    </row>
    <row r="3" spans="3:22">
      <c r="C3" s="55">
        <v>632709000</v>
      </c>
      <c r="D3" s="55">
        <v>164</v>
      </c>
      <c r="E3" s="55">
        <v>0</v>
      </c>
      <c r="F3" s="55">
        <v>972</v>
      </c>
      <c r="G3" s="55">
        <v>574200</v>
      </c>
      <c r="H3" s="55">
        <v>1357</v>
      </c>
      <c r="I3" s="55">
        <v>257</v>
      </c>
      <c r="J3" s="55">
        <v>2.9881128399999999</v>
      </c>
      <c r="K3" s="55">
        <v>5.7590639450000003</v>
      </c>
      <c r="L3" s="55">
        <v>3.1328997699999999</v>
      </c>
      <c r="M3" s="55">
        <v>2.4116197060000002</v>
      </c>
      <c r="N3" s="56">
        <v>0.90883256856813599</v>
      </c>
      <c r="O3" s="55">
        <v>1</v>
      </c>
      <c r="V3" s="2"/>
    </row>
    <row r="4" spans="3:22">
      <c r="C4" s="55">
        <v>651693000</v>
      </c>
      <c r="D4" s="55">
        <v>99</v>
      </c>
      <c r="E4" s="55">
        <v>1</v>
      </c>
      <c r="F4" s="55">
        <v>1110</v>
      </c>
      <c r="G4" s="55">
        <v>326130</v>
      </c>
      <c r="H4" s="55">
        <v>1059</v>
      </c>
      <c r="I4" s="55">
        <v>64</v>
      </c>
      <c r="J4" s="55">
        <v>3.0457140589999998</v>
      </c>
      <c r="K4" s="55">
        <v>5.5133920820000002</v>
      </c>
      <c r="L4" s="55">
        <v>3.025305865</v>
      </c>
      <c r="M4" s="55">
        <v>1.812913357</v>
      </c>
      <c r="N4" s="56">
        <v>0.90642094698787401</v>
      </c>
      <c r="O4" s="55">
        <v>1</v>
      </c>
      <c r="V4" s="3" t="s">
        <v>15</v>
      </c>
    </row>
    <row r="5" spans="3:22">
      <c r="C5" s="55">
        <v>651692000</v>
      </c>
      <c r="D5" s="55">
        <v>58</v>
      </c>
      <c r="E5" s="55">
        <v>1</v>
      </c>
      <c r="F5" s="55">
        <v>1089</v>
      </c>
      <c r="G5" s="55">
        <v>191210</v>
      </c>
      <c r="H5" s="55">
        <v>570</v>
      </c>
      <c r="I5" s="55">
        <v>38</v>
      </c>
      <c r="J5" s="55">
        <v>3.0374264979999999</v>
      </c>
      <c r="K5" s="55">
        <v>5.2815128729999996</v>
      </c>
      <c r="L5" s="55">
        <v>2.7566361079999999</v>
      </c>
      <c r="M5" s="55">
        <v>1.5910646070000001</v>
      </c>
      <c r="N5" s="56">
        <v>0.89737864336292295</v>
      </c>
      <c r="O5" s="55">
        <v>1</v>
      </c>
      <c r="V5" s="3" t="s">
        <v>16</v>
      </c>
    </row>
    <row r="6" spans="3:22">
      <c r="C6" s="55">
        <v>640690000</v>
      </c>
      <c r="D6" s="55">
        <v>157</v>
      </c>
      <c r="E6" s="55">
        <v>0</v>
      </c>
      <c r="F6" s="55">
        <v>497</v>
      </c>
      <c r="G6" s="55">
        <v>396110</v>
      </c>
      <c r="H6" s="55">
        <v>1253</v>
      </c>
      <c r="I6" s="55">
        <v>102</v>
      </c>
      <c r="J6" s="55">
        <v>2.6972293430000001</v>
      </c>
      <c r="K6" s="55">
        <v>5.597816903</v>
      </c>
      <c r="L6" s="55">
        <v>3.098297536</v>
      </c>
      <c r="M6" s="55">
        <v>2.0128372250000002</v>
      </c>
      <c r="N6" s="56">
        <v>0.86314282241478202</v>
      </c>
      <c r="O6" s="55">
        <v>1</v>
      </c>
      <c r="V6" s="3" t="s">
        <v>66</v>
      </c>
    </row>
    <row r="7" spans="3:22">
      <c r="C7" s="55">
        <v>664153000</v>
      </c>
      <c r="D7" s="55">
        <v>44</v>
      </c>
      <c r="E7" s="55">
        <v>0</v>
      </c>
      <c r="F7" s="55">
        <v>694</v>
      </c>
      <c r="G7" s="55">
        <v>100010</v>
      </c>
      <c r="H7" s="55">
        <v>160</v>
      </c>
      <c r="I7" s="55">
        <v>22</v>
      </c>
      <c r="J7" s="55">
        <v>2.8419848050000001</v>
      </c>
      <c r="K7" s="55">
        <v>5.0000477700000001</v>
      </c>
      <c r="L7" s="55">
        <v>2.2068258759999999</v>
      </c>
      <c r="M7" s="55">
        <v>1.361727836</v>
      </c>
      <c r="N7" s="56">
        <v>0.85788197618441298</v>
      </c>
      <c r="O7" s="55">
        <v>1</v>
      </c>
      <c r="S7" s="72" t="s">
        <v>8</v>
      </c>
      <c r="T7" s="72"/>
      <c r="V7" s="2"/>
    </row>
    <row r="8" spans="3:22">
      <c r="C8" s="55">
        <v>610649000</v>
      </c>
      <c r="D8" s="55">
        <v>60</v>
      </c>
      <c r="E8" s="55">
        <v>1</v>
      </c>
      <c r="F8" s="55">
        <v>624</v>
      </c>
      <c r="G8" s="55">
        <v>113230</v>
      </c>
      <c r="H8" s="55">
        <v>0</v>
      </c>
      <c r="I8" s="55">
        <v>42</v>
      </c>
      <c r="J8" s="55">
        <v>2.795880017</v>
      </c>
      <c r="K8" s="55">
        <v>5.0539653429999998</v>
      </c>
      <c r="L8" s="55">
        <v>0</v>
      </c>
      <c r="M8" s="55">
        <v>1.6334684559999999</v>
      </c>
      <c r="N8" s="56">
        <v>0.85357704827965897</v>
      </c>
      <c r="O8" s="55">
        <v>1</v>
      </c>
      <c r="S8">
        <v>1</v>
      </c>
      <c r="T8">
        <v>0</v>
      </c>
      <c r="V8" s="3" t="s">
        <v>18</v>
      </c>
    </row>
    <row r="9" spans="3:22">
      <c r="C9" s="55">
        <v>624838000</v>
      </c>
      <c r="D9" s="55">
        <v>49</v>
      </c>
      <c r="E9" s="55">
        <v>1</v>
      </c>
      <c r="F9" s="55">
        <v>409</v>
      </c>
      <c r="G9" s="55">
        <v>201660</v>
      </c>
      <c r="H9" s="55">
        <v>1861</v>
      </c>
      <c r="I9" s="55">
        <v>47</v>
      </c>
      <c r="J9" s="55">
        <v>2.6127838570000002</v>
      </c>
      <c r="K9" s="55">
        <v>5.3046219160000003</v>
      </c>
      <c r="L9" s="55">
        <v>3.2699796769999998</v>
      </c>
      <c r="M9" s="55">
        <v>1.6812412370000001</v>
      </c>
      <c r="N9" s="56">
        <v>0.833733460810831</v>
      </c>
      <c r="O9" s="55">
        <v>1</v>
      </c>
      <c r="Q9" s="72" t="s">
        <v>148</v>
      </c>
      <c r="R9">
        <v>1</v>
      </c>
      <c r="S9">
        <f>COUNTIFS($E$1:$E$166,$R$9,$O$1:$O$166,S8)</f>
        <v>34</v>
      </c>
      <c r="T9">
        <f>COUNTIFS($E$1:$E$166,$R$9,$O$1:$O$166,T8)</f>
        <v>16</v>
      </c>
      <c r="V9" s="3" t="s">
        <v>67</v>
      </c>
    </row>
    <row r="10" spans="3:22">
      <c r="C10" s="55">
        <v>624836000</v>
      </c>
      <c r="D10" s="55">
        <v>50</v>
      </c>
      <c r="E10" s="55">
        <v>1</v>
      </c>
      <c r="F10" s="55">
        <v>338</v>
      </c>
      <c r="G10" s="55">
        <v>282500</v>
      </c>
      <c r="H10" s="55">
        <v>331</v>
      </c>
      <c r="I10" s="55">
        <v>79</v>
      </c>
      <c r="J10" s="55">
        <v>2.5301996980000001</v>
      </c>
      <c r="K10" s="55">
        <v>5.4510199889999997</v>
      </c>
      <c r="L10" s="55">
        <v>2.5211380839999999</v>
      </c>
      <c r="M10" s="55">
        <v>1.903089987</v>
      </c>
      <c r="N10" s="56">
        <v>0.82659513324247802</v>
      </c>
      <c r="O10" s="55">
        <v>1</v>
      </c>
      <c r="Q10" s="72"/>
      <c r="R10">
        <v>0</v>
      </c>
      <c r="S10">
        <f>COUNTIFS($E$1:$E$166,$R$10,$O$1:$O$166,S8)</f>
        <v>16</v>
      </c>
      <c r="T10">
        <f>COUNTIFS($E$1:$E$166,$R$10,$O$1:$O$166,T8)</f>
        <v>99</v>
      </c>
      <c r="V10" s="3" t="s">
        <v>68</v>
      </c>
    </row>
    <row r="11" spans="3:22">
      <c r="C11" s="55">
        <v>659573000</v>
      </c>
      <c r="D11" s="55">
        <v>79</v>
      </c>
      <c r="E11" s="55">
        <v>1</v>
      </c>
      <c r="F11" s="55">
        <v>374</v>
      </c>
      <c r="G11" s="55">
        <v>110230</v>
      </c>
      <c r="H11" s="55">
        <v>442</v>
      </c>
      <c r="I11" s="55">
        <v>80</v>
      </c>
      <c r="J11" s="55">
        <v>2.5740312680000001</v>
      </c>
      <c r="K11" s="55">
        <v>5.0423037470000001</v>
      </c>
      <c r="L11" s="55">
        <v>2.646403726</v>
      </c>
      <c r="M11" s="55">
        <v>1.908485019</v>
      </c>
      <c r="N11" s="56">
        <v>0.81295037735798903</v>
      </c>
      <c r="O11" s="55">
        <v>1</v>
      </c>
      <c r="V11" s="3" t="s">
        <v>69</v>
      </c>
    </row>
    <row r="12" spans="3:22">
      <c r="C12" s="55">
        <v>621998000</v>
      </c>
      <c r="D12" s="55">
        <v>105</v>
      </c>
      <c r="E12" s="55">
        <v>1</v>
      </c>
      <c r="F12" s="55">
        <v>284</v>
      </c>
      <c r="G12" s="55">
        <v>261650</v>
      </c>
      <c r="H12" s="55">
        <v>247</v>
      </c>
      <c r="I12" s="55">
        <v>70</v>
      </c>
      <c r="J12" s="55">
        <v>2.4548448600000001</v>
      </c>
      <c r="K12" s="55">
        <v>5.4177223989999996</v>
      </c>
      <c r="L12" s="55">
        <v>2.3944516810000001</v>
      </c>
      <c r="M12" s="55">
        <v>1.8512583490000001</v>
      </c>
      <c r="N12" s="56">
        <v>0.809612720221768</v>
      </c>
      <c r="O12" s="55">
        <v>1</v>
      </c>
      <c r="V12" s="3" t="s">
        <v>70</v>
      </c>
    </row>
    <row r="13" spans="3:22">
      <c r="C13" s="55">
        <v>604310000</v>
      </c>
      <c r="D13" s="55">
        <v>150</v>
      </c>
      <c r="E13" s="55">
        <v>0</v>
      </c>
      <c r="F13" s="55">
        <v>1570</v>
      </c>
      <c r="G13" s="55">
        <v>400</v>
      </c>
      <c r="H13" s="55">
        <v>6</v>
      </c>
      <c r="I13" s="55">
        <v>3</v>
      </c>
      <c r="J13" s="55">
        <v>3.1961761850000001</v>
      </c>
      <c r="K13" s="55">
        <v>2.6031443730000001</v>
      </c>
      <c r="L13" s="55">
        <v>0.84509803999999999</v>
      </c>
      <c r="M13" s="55">
        <v>0.60205999099999996</v>
      </c>
      <c r="N13" s="56">
        <v>0.79673533511090999</v>
      </c>
      <c r="O13" s="55">
        <v>1</v>
      </c>
      <c r="R13" s="10" t="s">
        <v>149</v>
      </c>
      <c r="V13" s="3" t="s">
        <v>71</v>
      </c>
    </row>
    <row r="14" spans="3:22">
      <c r="C14" s="55">
        <v>661246000</v>
      </c>
      <c r="D14" s="55">
        <v>76</v>
      </c>
      <c r="E14" s="55">
        <v>1</v>
      </c>
      <c r="F14" s="55">
        <v>349</v>
      </c>
      <c r="G14" s="55">
        <v>61360</v>
      </c>
      <c r="H14" s="55">
        <v>169</v>
      </c>
      <c r="I14" s="55">
        <v>106</v>
      </c>
      <c r="J14" s="55">
        <v>2.5440680439999999</v>
      </c>
      <c r="K14" s="55">
        <v>4.7878924290000002</v>
      </c>
      <c r="L14" s="55">
        <v>2.2304489209999998</v>
      </c>
      <c r="M14" s="55">
        <v>2.0293837780000001</v>
      </c>
      <c r="N14" s="56">
        <v>0.792207577655203</v>
      </c>
      <c r="O14" s="55">
        <v>1</v>
      </c>
      <c r="V14" s="3" t="s">
        <v>25</v>
      </c>
    </row>
    <row r="15" spans="3:22">
      <c r="C15" s="55">
        <v>632705000</v>
      </c>
      <c r="D15" s="55">
        <v>1</v>
      </c>
      <c r="E15" s="55">
        <v>1</v>
      </c>
      <c r="F15" s="55">
        <v>332</v>
      </c>
      <c r="G15" s="55">
        <v>54840</v>
      </c>
      <c r="H15" s="55">
        <v>0</v>
      </c>
      <c r="I15" s="55">
        <v>5</v>
      </c>
      <c r="J15" s="55">
        <v>2.522444234</v>
      </c>
      <c r="K15" s="55">
        <v>4.7391053650000003</v>
      </c>
      <c r="L15" s="55">
        <v>0</v>
      </c>
      <c r="M15" s="55">
        <v>0.77815124999999996</v>
      </c>
      <c r="N15" s="56">
        <v>0.77907735702598602</v>
      </c>
      <c r="O15" s="55">
        <v>1</v>
      </c>
      <c r="V15" s="3" t="s">
        <v>26</v>
      </c>
    </row>
    <row r="16" spans="3:22">
      <c r="C16" s="55">
        <v>632710000</v>
      </c>
      <c r="D16" s="55">
        <v>6</v>
      </c>
      <c r="E16" s="55">
        <v>1</v>
      </c>
      <c r="F16" s="55">
        <v>269</v>
      </c>
      <c r="G16" s="55">
        <v>59260</v>
      </c>
      <c r="H16" s="55">
        <v>310</v>
      </c>
      <c r="I16" s="55">
        <v>47</v>
      </c>
      <c r="J16" s="55">
        <v>2.4313637639999999</v>
      </c>
      <c r="K16" s="55">
        <v>4.7727689760000001</v>
      </c>
      <c r="L16" s="55">
        <v>2.4927603889999999</v>
      </c>
      <c r="M16" s="55">
        <v>1.6812412370000001</v>
      </c>
      <c r="N16" s="56">
        <v>0.76379265885344105</v>
      </c>
      <c r="O16" s="55">
        <v>1</v>
      </c>
      <c r="V16" s="2"/>
    </row>
    <row r="17" spans="3:22">
      <c r="C17" s="55">
        <v>610659000</v>
      </c>
      <c r="D17" s="55">
        <v>42</v>
      </c>
      <c r="E17" s="55">
        <v>1</v>
      </c>
      <c r="F17" s="55">
        <v>251</v>
      </c>
      <c r="G17" s="55">
        <v>70500</v>
      </c>
      <c r="H17" s="55">
        <v>269</v>
      </c>
      <c r="I17" s="55">
        <v>52</v>
      </c>
      <c r="J17" s="55">
        <v>2.4014005410000001</v>
      </c>
      <c r="K17" s="55">
        <v>4.8481952770000003</v>
      </c>
      <c r="L17" s="55">
        <v>2.4313637639999999</v>
      </c>
      <c r="M17" s="55">
        <v>1.72427587</v>
      </c>
      <c r="N17" s="56">
        <v>0.76179186055810899</v>
      </c>
      <c r="O17" s="55">
        <v>1</v>
      </c>
      <c r="V17" s="3" t="s">
        <v>27</v>
      </c>
    </row>
    <row r="18" spans="3:22">
      <c r="C18" s="55">
        <v>621990000</v>
      </c>
      <c r="D18" s="55">
        <v>74</v>
      </c>
      <c r="E18" s="55">
        <v>1</v>
      </c>
      <c r="F18" s="55">
        <v>219</v>
      </c>
      <c r="G18" s="55">
        <v>49790</v>
      </c>
      <c r="H18" s="55">
        <v>392</v>
      </c>
      <c r="I18" s="55">
        <v>75</v>
      </c>
      <c r="J18" s="55">
        <v>2.342422681</v>
      </c>
      <c r="K18" s="55">
        <v>4.6971508489999998</v>
      </c>
      <c r="L18" s="55">
        <v>2.5943925499999998</v>
      </c>
      <c r="M18" s="55">
        <v>1.880813592</v>
      </c>
      <c r="N18" s="56">
        <v>0.73727754698825898</v>
      </c>
      <c r="O18" s="55">
        <v>1</v>
      </c>
      <c r="V18" s="2"/>
    </row>
    <row r="19" spans="3:22">
      <c r="C19" s="55">
        <v>661239000</v>
      </c>
      <c r="D19" s="55">
        <v>141</v>
      </c>
      <c r="E19" s="55">
        <v>0</v>
      </c>
      <c r="F19" s="55">
        <v>187</v>
      </c>
      <c r="G19" s="55">
        <v>91100</v>
      </c>
      <c r="H19" s="55">
        <v>101</v>
      </c>
      <c r="I19" s="55">
        <v>20</v>
      </c>
      <c r="J19" s="55">
        <v>2.2741578489999998</v>
      </c>
      <c r="K19" s="55">
        <v>4.9595231440000003</v>
      </c>
      <c r="L19" s="55">
        <v>2.008600172</v>
      </c>
      <c r="M19" s="55">
        <v>1.322219295</v>
      </c>
      <c r="N19" s="56">
        <v>0.73571449010670897</v>
      </c>
      <c r="O19" s="55">
        <v>1</v>
      </c>
      <c r="V19" s="3" t="s">
        <v>28</v>
      </c>
    </row>
    <row r="20" spans="3:22">
      <c r="C20" s="55">
        <v>648235000</v>
      </c>
      <c r="D20" s="55">
        <v>29</v>
      </c>
      <c r="E20" s="55">
        <v>1</v>
      </c>
      <c r="F20" s="55">
        <v>470</v>
      </c>
      <c r="G20" s="55">
        <v>1880</v>
      </c>
      <c r="H20" s="55">
        <v>272</v>
      </c>
      <c r="I20" s="55">
        <v>9</v>
      </c>
      <c r="J20" s="55">
        <v>2.6730209070000002</v>
      </c>
      <c r="K20" s="55">
        <v>3.2743887960000002</v>
      </c>
      <c r="L20" s="55">
        <v>2.4361626470000002</v>
      </c>
      <c r="M20" s="55">
        <v>1</v>
      </c>
      <c r="N20" s="56">
        <v>0.71617194872610102</v>
      </c>
      <c r="O20" s="55">
        <v>1</v>
      </c>
      <c r="V20" s="3" t="s">
        <v>72</v>
      </c>
    </row>
    <row r="21" spans="3:22">
      <c r="C21" s="55">
        <v>624707000</v>
      </c>
      <c r="D21" s="55">
        <v>82</v>
      </c>
      <c r="E21" s="55">
        <v>1</v>
      </c>
      <c r="F21" s="55">
        <v>127</v>
      </c>
      <c r="G21" s="55">
        <v>153840</v>
      </c>
      <c r="H21" s="55">
        <v>169</v>
      </c>
      <c r="I21" s="55">
        <v>39</v>
      </c>
      <c r="J21" s="55">
        <v>2.10720997</v>
      </c>
      <c r="K21" s="55">
        <v>5.1870720940000004</v>
      </c>
      <c r="L21" s="55">
        <v>2.2304489209999998</v>
      </c>
      <c r="M21" s="55">
        <v>1.602059991</v>
      </c>
      <c r="N21" s="56">
        <v>0.70929901114691896</v>
      </c>
      <c r="O21" s="55">
        <v>1</v>
      </c>
      <c r="V21" s="3" t="s">
        <v>73</v>
      </c>
    </row>
    <row r="22" spans="3:22">
      <c r="C22" s="55">
        <v>621901000</v>
      </c>
      <c r="D22" s="55">
        <v>52</v>
      </c>
      <c r="E22" s="55">
        <v>1</v>
      </c>
      <c r="F22" s="55">
        <v>157</v>
      </c>
      <c r="G22" s="55">
        <v>69400</v>
      </c>
      <c r="H22" s="55">
        <v>43</v>
      </c>
      <c r="I22" s="55">
        <v>13</v>
      </c>
      <c r="J22" s="55">
        <v>2.198657087</v>
      </c>
      <c r="K22" s="55">
        <v>4.8413657280000004</v>
      </c>
      <c r="L22" s="55">
        <v>1.6434526759999999</v>
      </c>
      <c r="M22" s="55">
        <v>1.1461280359999999</v>
      </c>
      <c r="N22" s="56">
        <v>0.70578093013295196</v>
      </c>
      <c r="O22" s="55">
        <v>1</v>
      </c>
      <c r="V22" s="2"/>
    </row>
    <row r="23" spans="3:22">
      <c r="C23" s="55">
        <v>621992000</v>
      </c>
      <c r="D23" s="55">
        <v>69</v>
      </c>
      <c r="E23" s="55">
        <v>1</v>
      </c>
      <c r="F23" s="55">
        <v>131</v>
      </c>
      <c r="G23" s="55">
        <v>123160</v>
      </c>
      <c r="H23" s="55">
        <v>1</v>
      </c>
      <c r="I23" s="55">
        <v>23</v>
      </c>
      <c r="J23" s="55">
        <v>2.120573931</v>
      </c>
      <c r="K23" s="55">
        <v>5.0904732060000004</v>
      </c>
      <c r="L23" s="55">
        <v>0.30102999600000002</v>
      </c>
      <c r="M23" s="55">
        <v>1.3802112419999999</v>
      </c>
      <c r="N23" s="56">
        <v>0.70445697696930398</v>
      </c>
      <c r="O23" s="55">
        <v>1</v>
      </c>
      <c r="V23" s="3" t="s">
        <v>64</v>
      </c>
    </row>
    <row r="24" spans="3:22">
      <c r="C24" s="55">
        <v>659574000</v>
      </c>
      <c r="D24" s="55">
        <v>37</v>
      </c>
      <c r="E24" s="55">
        <v>1</v>
      </c>
      <c r="F24" s="55">
        <v>166</v>
      </c>
      <c r="G24" s="55">
        <v>42830</v>
      </c>
      <c r="H24" s="55">
        <v>190</v>
      </c>
      <c r="I24" s="55">
        <v>31</v>
      </c>
      <c r="J24" s="55">
        <v>2.222716471</v>
      </c>
      <c r="K24" s="55">
        <v>4.6317582140000004</v>
      </c>
      <c r="L24" s="55">
        <v>2.281033367</v>
      </c>
      <c r="M24" s="55">
        <v>1.5051499779999999</v>
      </c>
      <c r="N24" s="56">
        <v>0.69816203552710498</v>
      </c>
      <c r="O24" s="55">
        <v>1</v>
      </c>
    </row>
    <row r="25" spans="3:22">
      <c r="C25" s="55">
        <v>664150000</v>
      </c>
      <c r="D25" s="55">
        <v>51</v>
      </c>
      <c r="E25" s="55">
        <v>1</v>
      </c>
      <c r="F25" s="55">
        <v>90</v>
      </c>
      <c r="G25" s="55">
        <v>269020</v>
      </c>
      <c r="H25" s="55">
        <v>226</v>
      </c>
      <c r="I25" s="55">
        <v>57</v>
      </c>
      <c r="J25" s="55">
        <v>1.959041392</v>
      </c>
      <c r="K25" s="55">
        <v>5.429786183</v>
      </c>
      <c r="L25" s="55">
        <v>2.3560258570000001</v>
      </c>
      <c r="M25" s="55">
        <v>1.7634279939999999</v>
      </c>
      <c r="N25" s="56">
        <v>0.68737643641674295</v>
      </c>
      <c r="O25" s="55">
        <v>1</v>
      </c>
    </row>
    <row r="26" spans="3:22">
      <c r="C26" s="55">
        <v>651983000</v>
      </c>
      <c r="D26" s="55">
        <v>57</v>
      </c>
      <c r="E26" s="55">
        <v>1</v>
      </c>
      <c r="F26" s="55">
        <v>143</v>
      </c>
      <c r="G26" s="55">
        <v>42420</v>
      </c>
      <c r="H26" s="55">
        <v>156</v>
      </c>
      <c r="I26" s="55">
        <v>27</v>
      </c>
      <c r="J26" s="55">
        <v>2.1583624920000002</v>
      </c>
      <c r="K26" s="55">
        <v>4.6275809020000001</v>
      </c>
      <c r="L26" s="55">
        <v>2.195899652</v>
      </c>
      <c r="M26" s="55">
        <v>1.4471580310000001</v>
      </c>
      <c r="N26" s="56">
        <v>0.67910565318494898</v>
      </c>
      <c r="O26" s="55">
        <v>1</v>
      </c>
    </row>
    <row r="27" spans="3:22">
      <c r="C27" s="55">
        <v>604341000</v>
      </c>
      <c r="D27" s="55">
        <v>4</v>
      </c>
      <c r="E27" s="55">
        <v>1</v>
      </c>
      <c r="F27" s="55">
        <v>252</v>
      </c>
      <c r="G27" s="55">
        <v>3270</v>
      </c>
      <c r="H27" s="55">
        <v>143</v>
      </c>
      <c r="I27" s="55">
        <v>62</v>
      </c>
      <c r="J27" s="55">
        <v>2.403120521</v>
      </c>
      <c r="K27" s="55">
        <v>3.514680544</v>
      </c>
      <c r="L27" s="55">
        <v>2.1583624920000002</v>
      </c>
      <c r="M27" s="55">
        <v>1.7993405490000001</v>
      </c>
      <c r="N27" s="56">
        <v>0.66237563321588999</v>
      </c>
      <c r="O27" s="55">
        <v>1</v>
      </c>
    </row>
    <row r="28" spans="3:22">
      <c r="C28" s="55">
        <v>604338000</v>
      </c>
      <c r="D28" s="55">
        <v>102</v>
      </c>
      <c r="E28" s="55">
        <v>0</v>
      </c>
      <c r="F28" s="55">
        <v>122</v>
      </c>
      <c r="G28" s="55">
        <v>48220</v>
      </c>
      <c r="H28" s="55">
        <v>39</v>
      </c>
      <c r="I28" s="55">
        <v>14</v>
      </c>
      <c r="J28" s="55">
        <v>2.0899051110000002</v>
      </c>
      <c r="K28" s="55">
        <v>4.6832362119999997</v>
      </c>
      <c r="L28" s="55">
        <v>1.602059991</v>
      </c>
      <c r="M28" s="55">
        <v>1.1760912590000001</v>
      </c>
      <c r="N28" s="56">
        <v>0.66197481307512696</v>
      </c>
      <c r="O28" s="55">
        <v>1</v>
      </c>
    </row>
    <row r="29" spans="3:22">
      <c r="C29" s="55">
        <v>604340000</v>
      </c>
      <c r="D29" s="55">
        <v>119</v>
      </c>
      <c r="E29" s="55">
        <v>0</v>
      </c>
      <c r="F29" s="55">
        <v>74</v>
      </c>
      <c r="G29" s="55">
        <v>160770</v>
      </c>
      <c r="H29" s="55">
        <v>157</v>
      </c>
      <c r="I29" s="55">
        <v>17</v>
      </c>
      <c r="J29" s="55">
        <v>1.8750612630000001</v>
      </c>
      <c r="K29" s="55">
        <v>5.2062077130000004</v>
      </c>
      <c r="L29" s="55">
        <v>2.198657087</v>
      </c>
      <c r="M29" s="55">
        <v>1.255272505</v>
      </c>
      <c r="N29" s="56">
        <v>0.64118753452948696</v>
      </c>
      <c r="O29" s="55">
        <v>1</v>
      </c>
    </row>
    <row r="30" spans="3:22">
      <c r="C30" s="55">
        <v>664156000</v>
      </c>
      <c r="D30" s="55">
        <v>118</v>
      </c>
      <c r="E30" s="55">
        <v>1</v>
      </c>
      <c r="F30" s="55">
        <v>160</v>
      </c>
      <c r="G30" s="55">
        <v>7740</v>
      </c>
      <c r="H30" s="55">
        <v>87</v>
      </c>
      <c r="I30" s="55">
        <v>75</v>
      </c>
      <c r="J30" s="55">
        <v>2.2068258759999999</v>
      </c>
      <c r="K30" s="55">
        <v>3.8887970670000001</v>
      </c>
      <c r="L30" s="55">
        <v>1.9444826719999999</v>
      </c>
      <c r="M30" s="55">
        <v>1.880813592</v>
      </c>
      <c r="N30" s="56">
        <v>0.63462855852033595</v>
      </c>
      <c r="O30" s="55">
        <v>1</v>
      </c>
    </row>
    <row r="31" spans="3:22">
      <c r="C31" s="55">
        <v>661242000</v>
      </c>
      <c r="D31" s="55">
        <v>145</v>
      </c>
      <c r="E31" s="55">
        <v>0</v>
      </c>
      <c r="F31" s="55">
        <v>121</v>
      </c>
      <c r="G31" s="55">
        <v>13340</v>
      </c>
      <c r="H31" s="55">
        <v>50</v>
      </c>
      <c r="I31" s="55">
        <v>45</v>
      </c>
      <c r="J31" s="55">
        <v>2.0863598310000002</v>
      </c>
      <c r="K31" s="55">
        <v>4.1251883840000003</v>
      </c>
      <c r="L31" s="55">
        <v>1.7075701759999999</v>
      </c>
      <c r="M31" s="55">
        <v>1.662757832</v>
      </c>
      <c r="N31" s="56">
        <v>0.61615126335904702</v>
      </c>
      <c r="O31" s="55">
        <v>1</v>
      </c>
    </row>
    <row r="32" spans="3:22">
      <c r="C32" s="55">
        <v>632635000</v>
      </c>
      <c r="D32" s="55">
        <v>3</v>
      </c>
      <c r="E32" s="55">
        <v>1</v>
      </c>
      <c r="F32" s="55">
        <v>86</v>
      </c>
      <c r="G32" s="55">
        <v>46190</v>
      </c>
      <c r="H32" s="55">
        <v>112</v>
      </c>
      <c r="I32" s="55">
        <v>17</v>
      </c>
      <c r="J32" s="55">
        <v>1.9395192530000001</v>
      </c>
      <c r="K32" s="55">
        <v>4.6645573640000002</v>
      </c>
      <c r="L32" s="55">
        <v>2.053078443</v>
      </c>
      <c r="M32" s="55">
        <v>1.255272505</v>
      </c>
      <c r="N32" s="56">
        <v>0.61453354785410796</v>
      </c>
      <c r="O32" s="55">
        <v>1</v>
      </c>
    </row>
    <row r="33" spans="3:15">
      <c r="C33" s="55">
        <v>602069000</v>
      </c>
      <c r="D33" s="55">
        <v>19</v>
      </c>
      <c r="E33" s="55">
        <v>1</v>
      </c>
      <c r="F33" s="55">
        <v>134</v>
      </c>
      <c r="G33" s="55">
        <v>8580</v>
      </c>
      <c r="H33" s="55">
        <v>4</v>
      </c>
      <c r="I33" s="55">
        <v>14</v>
      </c>
      <c r="J33" s="55">
        <v>2.1303337679999998</v>
      </c>
      <c r="K33" s="55">
        <v>3.9335379019999999</v>
      </c>
      <c r="L33" s="55">
        <v>0.69897000399999998</v>
      </c>
      <c r="M33" s="55">
        <v>1.1760912590000001</v>
      </c>
      <c r="N33" s="56">
        <v>0.61040928264058303</v>
      </c>
      <c r="O33" s="55">
        <v>1</v>
      </c>
    </row>
    <row r="34" spans="3:15">
      <c r="C34" s="55">
        <v>623865000</v>
      </c>
      <c r="D34" s="55">
        <v>101</v>
      </c>
      <c r="E34" s="55">
        <v>1</v>
      </c>
      <c r="F34" s="55">
        <v>169</v>
      </c>
      <c r="G34" s="55">
        <v>3020</v>
      </c>
      <c r="H34" s="55">
        <v>167</v>
      </c>
      <c r="I34" s="55">
        <v>20</v>
      </c>
      <c r="J34" s="55">
        <v>2.2304489209999998</v>
      </c>
      <c r="K34" s="55">
        <v>3.4801507250000001</v>
      </c>
      <c r="L34" s="55">
        <v>2.225309282</v>
      </c>
      <c r="M34" s="55">
        <v>1.322219295</v>
      </c>
      <c r="N34" s="56">
        <v>0.60318883992161298</v>
      </c>
      <c r="O34" s="55">
        <v>1</v>
      </c>
    </row>
    <row r="35" spans="3:15">
      <c r="C35" s="55">
        <v>659569000</v>
      </c>
      <c r="D35" s="55">
        <v>7</v>
      </c>
      <c r="E35" s="55">
        <v>0</v>
      </c>
      <c r="F35" s="55">
        <v>64</v>
      </c>
      <c r="G35" s="55">
        <v>43100</v>
      </c>
      <c r="H35" s="55">
        <v>194</v>
      </c>
      <c r="I35" s="55">
        <v>84</v>
      </c>
      <c r="J35" s="55">
        <v>1.812913357</v>
      </c>
      <c r="K35" s="55">
        <v>4.6344873460000002</v>
      </c>
      <c r="L35" s="55">
        <v>2.2900346109999998</v>
      </c>
      <c r="M35" s="55">
        <v>1.9294189260000001</v>
      </c>
      <c r="N35" s="56">
        <v>0.57518335564755196</v>
      </c>
      <c r="O35" s="55">
        <v>1</v>
      </c>
    </row>
    <row r="36" spans="3:15">
      <c r="C36" s="55">
        <v>661243000</v>
      </c>
      <c r="D36" s="55">
        <v>98</v>
      </c>
      <c r="E36" s="55">
        <v>1</v>
      </c>
      <c r="F36" s="55">
        <v>73</v>
      </c>
      <c r="G36" s="55">
        <v>23300</v>
      </c>
      <c r="H36" s="55">
        <v>61</v>
      </c>
      <c r="I36" s="55">
        <v>53</v>
      </c>
      <c r="J36" s="55">
        <v>1.8692317199999999</v>
      </c>
      <c r="K36" s="55">
        <v>4.36737456</v>
      </c>
      <c r="L36" s="55">
        <v>1.792391689</v>
      </c>
      <c r="M36" s="55">
        <v>1.7323937599999999</v>
      </c>
      <c r="N36" s="56">
        <v>0.56822432018679303</v>
      </c>
      <c r="O36" s="55">
        <v>1</v>
      </c>
    </row>
    <row r="37" spans="3:15">
      <c r="C37" s="55">
        <v>661959000</v>
      </c>
      <c r="D37" s="55">
        <v>64</v>
      </c>
      <c r="E37" s="55">
        <v>1</v>
      </c>
      <c r="F37" s="55">
        <v>53</v>
      </c>
      <c r="G37" s="55">
        <v>67230</v>
      </c>
      <c r="H37" s="55">
        <v>62</v>
      </c>
      <c r="I37" s="55">
        <v>40</v>
      </c>
      <c r="J37" s="55">
        <v>1.7323937599999999</v>
      </c>
      <c r="K37" s="55">
        <v>4.8275695709999997</v>
      </c>
      <c r="L37" s="55">
        <v>1.7993405490000001</v>
      </c>
      <c r="M37" s="55">
        <v>1.6127838569999999</v>
      </c>
      <c r="N37" s="56">
        <v>0.56439625017207895</v>
      </c>
      <c r="O37" s="55">
        <v>1</v>
      </c>
    </row>
    <row r="38" spans="3:15">
      <c r="C38" s="55">
        <v>648159000</v>
      </c>
      <c r="D38" s="55">
        <v>70</v>
      </c>
      <c r="E38" s="55">
        <v>1</v>
      </c>
      <c r="F38" s="55">
        <v>233</v>
      </c>
      <c r="G38" s="55">
        <v>300</v>
      </c>
      <c r="H38" s="55">
        <v>172</v>
      </c>
      <c r="I38" s="55">
        <v>30</v>
      </c>
      <c r="J38" s="55">
        <v>2.3692158569999999</v>
      </c>
      <c r="K38" s="55">
        <v>2.478566496</v>
      </c>
      <c r="L38" s="55">
        <v>2.2380461029999998</v>
      </c>
      <c r="M38" s="55">
        <v>1.4913616940000001</v>
      </c>
      <c r="N38" s="56">
        <v>0.55924429857323898</v>
      </c>
      <c r="O38" s="55">
        <v>1</v>
      </c>
    </row>
    <row r="39" spans="3:15">
      <c r="C39" s="55">
        <v>624706000</v>
      </c>
      <c r="D39" s="55">
        <v>32</v>
      </c>
      <c r="E39" s="55">
        <v>1</v>
      </c>
      <c r="F39" s="55">
        <v>61</v>
      </c>
      <c r="G39" s="55">
        <v>40140</v>
      </c>
      <c r="H39" s="55">
        <v>22</v>
      </c>
      <c r="I39" s="55">
        <v>3</v>
      </c>
      <c r="J39" s="55">
        <v>1.792391689</v>
      </c>
      <c r="K39" s="55">
        <v>4.6035881879999998</v>
      </c>
      <c r="L39" s="55">
        <v>1.361727836</v>
      </c>
      <c r="M39" s="55">
        <v>0.60205999099999996</v>
      </c>
      <c r="N39" s="56">
        <v>0.55755260181189004</v>
      </c>
      <c r="O39" s="55">
        <v>1</v>
      </c>
    </row>
    <row r="40" spans="3:15">
      <c r="C40" s="55">
        <v>648077000</v>
      </c>
      <c r="D40" s="55">
        <v>100</v>
      </c>
      <c r="E40" s="55">
        <v>1</v>
      </c>
      <c r="F40" s="55">
        <v>84</v>
      </c>
      <c r="G40" s="55">
        <v>11460</v>
      </c>
      <c r="H40" s="55">
        <v>111</v>
      </c>
      <c r="I40" s="55">
        <v>18</v>
      </c>
      <c r="J40" s="55">
        <v>1.9294189260000001</v>
      </c>
      <c r="K40" s="55">
        <v>4.0592225129999999</v>
      </c>
      <c r="L40" s="55">
        <v>2.0492180229999999</v>
      </c>
      <c r="M40" s="55">
        <v>1.278753601</v>
      </c>
      <c r="N40" s="56">
        <v>0.55720142362104597</v>
      </c>
      <c r="O40" s="55">
        <v>1</v>
      </c>
    </row>
    <row r="41" spans="3:15">
      <c r="C41" s="55">
        <v>638506000</v>
      </c>
      <c r="D41" s="55">
        <v>2</v>
      </c>
      <c r="E41" s="55">
        <v>0</v>
      </c>
      <c r="F41" s="55">
        <v>63</v>
      </c>
      <c r="G41" s="55">
        <v>21120</v>
      </c>
      <c r="H41" s="55">
        <v>22</v>
      </c>
      <c r="I41" s="55">
        <v>23</v>
      </c>
      <c r="J41" s="55">
        <v>1.806179974</v>
      </c>
      <c r="K41" s="55">
        <v>4.3247144769999997</v>
      </c>
      <c r="L41" s="55">
        <v>1.361727836</v>
      </c>
      <c r="M41" s="55">
        <v>1.3802112419999999</v>
      </c>
      <c r="N41" s="56">
        <v>0.54138548636109696</v>
      </c>
      <c r="O41" s="55">
        <v>1</v>
      </c>
    </row>
    <row r="42" spans="3:15">
      <c r="C42" s="55">
        <v>621095000</v>
      </c>
      <c r="D42" s="55">
        <v>110</v>
      </c>
      <c r="E42" s="55">
        <v>1</v>
      </c>
      <c r="F42" s="55">
        <v>47</v>
      </c>
      <c r="G42" s="55">
        <v>55960</v>
      </c>
      <c r="H42" s="55">
        <v>16</v>
      </c>
      <c r="I42" s="55">
        <v>10</v>
      </c>
      <c r="J42" s="55">
        <v>1.6812412370000001</v>
      </c>
      <c r="K42" s="55">
        <v>4.7478854669999997</v>
      </c>
      <c r="L42" s="55">
        <v>1.230448921</v>
      </c>
      <c r="M42" s="55">
        <v>1.0413926849999999</v>
      </c>
      <c r="N42" s="56">
        <v>0.53670674118024597</v>
      </c>
      <c r="O42" s="55">
        <v>1</v>
      </c>
    </row>
    <row r="43" spans="3:15">
      <c r="C43" s="55">
        <v>648161000</v>
      </c>
      <c r="D43" s="55">
        <v>143</v>
      </c>
      <c r="E43" s="55">
        <v>0</v>
      </c>
      <c r="F43" s="55">
        <v>127</v>
      </c>
      <c r="G43" s="55">
        <v>780</v>
      </c>
      <c r="H43" s="55">
        <v>43</v>
      </c>
      <c r="I43" s="55">
        <v>72</v>
      </c>
      <c r="J43" s="55">
        <v>2.10720997</v>
      </c>
      <c r="K43" s="55">
        <v>2.892651034</v>
      </c>
      <c r="L43" s="55">
        <v>1.6434526759999999</v>
      </c>
      <c r="M43" s="55">
        <v>1.86332286</v>
      </c>
      <c r="N43" s="56">
        <v>0.51264393626106897</v>
      </c>
      <c r="O43" s="55">
        <v>1</v>
      </c>
    </row>
    <row r="44" spans="3:15">
      <c r="C44" s="55">
        <v>684246000</v>
      </c>
      <c r="D44" s="55">
        <v>89</v>
      </c>
      <c r="E44" s="55">
        <v>1</v>
      </c>
      <c r="F44" s="55">
        <v>32</v>
      </c>
      <c r="G44" s="55">
        <v>66430</v>
      </c>
      <c r="H44" s="55">
        <v>46</v>
      </c>
      <c r="I44" s="55">
        <v>11</v>
      </c>
      <c r="J44" s="55">
        <v>1.5185139400000001</v>
      </c>
      <c r="K44" s="55">
        <v>4.8223707899999999</v>
      </c>
      <c r="L44" s="55">
        <v>1.6720978580000001</v>
      </c>
      <c r="M44" s="55">
        <v>1.0791812460000001</v>
      </c>
      <c r="N44" s="56">
        <v>0.489580986132574</v>
      </c>
      <c r="O44" s="55">
        <v>1</v>
      </c>
    </row>
    <row r="45" spans="3:15">
      <c r="C45" s="55">
        <v>604358000</v>
      </c>
      <c r="D45" s="55">
        <v>31</v>
      </c>
      <c r="E45" s="55">
        <v>1</v>
      </c>
      <c r="F45" s="55">
        <v>50</v>
      </c>
      <c r="G45" s="55">
        <v>8590</v>
      </c>
      <c r="H45" s="55">
        <v>82</v>
      </c>
      <c r="I45" s="55">
        <v>65</v>
      </c>
      <c r="J45" s="55">
        <v>1.7075701759999999</v>
      </c>
      <c r="K45" s="55">
        <v>3.9340437189999999</v>
      </c>
      <c r="L45" s="55">
        <v>1.9190780919999999</v>
      </c>
      <c r="M45" s="55">
        <v>1.8195439360000001</v>
      </c>
      <c r="N45" s="56">
        <v>0.47522674523085301</v>
      </c>
      <c r="O45" s="55">
        <v>1</v>
      </c>
    </row>
    <row r="46" spans="3:15">
      <c r="C46" s="55">
        <v>661964000</v>
      </c>
      <c r="D46" s="55">
        <v>95</v>
      </c>
      <c r="E46" s="55">
        <v>0</v>
      </c>
      <c r="F46" s="55">
        <v>20</v>
      </c>
      <c r="G46" s="55">
        <v>174000</v>
      </c>
      <c r="H46" s="55">
        <v>13</v>
      </c>
      <c r="I46" s="55">
        <v>10</v>
      </c>
      <c r="J46" s="55">
        <v>1.322219295</v>
      </c>
      <c r="K46" s="55">
        <v>5.2405517440000002</v>
      </c>
      <c r="L46" s="55">
        <v>1.1461280359999999</v>
      </c>
      <c r="M46" s="55">
        <v>1.0413926849999999</v>
      </c>
      <c r="N46" s="56">
        <v>0.46253654318925702</v>
      </c>
      <c r="O46" s="55">
        <v>1</v>
      </c>
    </row>
    <row r="47" spans="3:15">
      <c r="C47" s="55">
        <v>604343000</v>
      </c>
      <c r="D47" s="55">
        <v>62</v>
      </c>
      <c r="E47" s="55">
        <v>0</v>
      </c>
      <c r="F47" s="55">
        <v>36</v>
      </c>
      <c r="G47" s="55">
        <v>20270</v>
      </c>
      <c r="H47" s="55">
        <v>25</v>
      </c>
      <c r="I47" s="55">
        <v>12</v>
      </c>
      <c r="J47" s="55">
        <v>1.5682017239999999</v>
      </c>
      <c r="K47" s="55">
        <v>4.306875174</v>
      </c>
      <c r="L47" s="55">
        <v>1.414973348</v>
      </c>
      <c r="M47" s="55">
        <v>1.1139433519999999</v>
      </c>
      <c r="N47" s="56">
        <v>0.45884736158825501</v>
      </c>
      <c r="O47" s="55">
        <v>1</v>
      </c>
    </row>
    <row r="48" spans="3:15">
      <c r="C48" s="55">
        <v>664165000</v>
      </c>
      <c r="D48" s="55">
        <v>73</v>
      </c>
      <c r="E48" s="55">
        <v>1</v>
      </c>
      <c r="F48" s="55">
        <v>25</v>
      </c>
      <c r="G48" s="55">
        <v>34170</v>
      </c>
      <c r="H48" s="55">
        <v>2</v>
      </c>
      <c r="I48" s="55">
        <v>2</v>
      </c>
      <c r="J48" s="55">
        <v>1.414973348</v>
      </c>
      <c r="K48" s="55">
        <v>4.5336576879999999</v>
      </c>
      <c r="L48" s="55">
        <v>0.47712125500000002</v>
      </c>
      <c r="M48" s="55">
        <v>0.47712125500000002</v>
      </c>
      <c r="N48" s="56">
        <v>0.42517654568393598</v>
      </c>
      <c r="O48" s="55">
        <v>1</v>
      </c>
    </row>
    <row r="49" spans="3:15">
      <c r="C49" s="55">
        <v>604334000</v>
      </c>
      <c r="D49" s="55">
        <v>26</v>
      </c>
      <c r="E49" s="55">
        <v>0</v>
      </c>
      <c r="F49" s="55">
        <v>92</v>
      </c>
      <c r="G49" s="55">
        <v>260</v>
      </c>
      <c r="H49" s="55">
        <v>165</v>
      </c>
      <c r="I49" s="55">
        <v>24</v>
      </c>
      <c r="J49" s="55">
        <v>1.968482949</v>
      </c>
      <c r="K49" s="55">
        <v>2.4166405069999999</v>
      </c>
      <c r="L49" s="55">
        <v>2.2201080879999999</v>
      </c>
      <c r="M49" s="55">
        <v>1.397940009</v>
      </c>
      <c r="N49" s="56">
        <v>0.42016855020628102</v>
      </c>
      <c r="O49" s="55">
        <v>1</v>
      </c>
    </row>
    <row r="50" spans="3:15">
      <c r="C50" s="55">
        <v>624715000</v>
      </c>
      <c r="D50" s="55">
        <v>84</v>
      </c>
      <c r="E50" s="55">
        <v>1</v>
      </c>
      <c r="F50" s="55">
        <v>27</v>
      </c>
      <c r="G50" s="55">
        <v>19670</v>
      </c>
      <c r="H50" s="55">
        <v>49</v>
      </c>
      <c r="I50" s="55">
        <v>8</v>
      </c>
      <c r="J50" s="55">
        <v>1.4471580310000001</v>
      </c>
      <c r="K50" s="55">
        <v>4.293826438</v>
      </c>
      <c r="L50" s="55">
        <v>1.698970004</v>
      </c>
      <c r="M50" s="55">
        <v>0.95424250899999996</v>
      </c>
      <c r="N50" s="56">
        <v>0.41693575417479201</v>
      </c>
      <c r="O50" s="55">
        <v>1</v>
      </c>
    </row>
    <row r="51" spans="3:15">
      <c r="C51" s="55">
        <v>669653000</v>
      </c>
      <c r="D51" s="55">
        <v>30</v>
      </c>
      <c r="E51" s="55">
        <v>0</v>
      </c>
      <c r="F51" s="55">
        <v>17</v>
      </c>
      <c r="G51" s="55">
        <v>80420</v>
      </c>
      <c r="H51" s="55">
        <v>14</v>
      </c>
      <c r="I51" s="55">
        <v>22</v>
      </c>
      <c r="J51" s="55">
        <v>1.255272505</v>
      </c>
      <c r="K51" s="55">
        <v>4.905369469</v>
      </c>
      <c r="L51" s="55">
        <v>1.1760912590000001</v>
      </c>
      <c r="M51" s="55">
        <v>1.361727836</v>
      </c>
      <c r="N51" s="56">
        <v>0.412070449662432</v>
      </c>
      <c r="O51" s="55">
        <v>1</v>
      </c>
    </row>
    <row r="52" spans="3:15">
      <c r="C52" s="55">
        <v>680968000</v>
      </c>
      <c r="D52" s="55">
        <v>5</v>
      </c>
      <c r="E52" s="55">
        <v>0</v>
      </c>
      <c r="F52" s="55">
        <v>18</v>
      </c>
      <c r="G52" s="55">
        <v>22850</v>
      </c>
      <c r="H52" s="55">
        <v>11</v>
      </c>
      <c r="I52" s="55">
        <v>21</v>
      </c>
      <c r="J52" s="55">
        <v>1.278753601</v>
      </c>
      <c r="K52" s="55">
        <v>4.3589052099999996</v>
      </c>
      <c r="L52" s="55">
        <v>1.0791812460000001</v>
      </c>
      <c r="M52" s="55">
        <v>1.342422681</v>
      </c>
      <c r="N52" s="55">
        <v>0.37133646421398098</v>
      </c>
      <c r="O52" s="55">
        <v>0</v>
      </c>
    </row>
    <row r="53" spans="3:15">
      <c r="C53" s="55">
        <v>664151000</v>
      </c>
      <c r="D53" s="55">
        <v>40</v>
      </c>
      <c r="E53" s="55">
        <v>0</v>
      </c>
      <c r="F53" s="55">
        <v>18</v>
      </c>
      <c r="G53" s="55">
        <v>21970</v>
      </c>
      <c r="H53" s="55">
        <v>54</v>
      </c>
      <c r="I53" s="55">
        <v>11</v>
      </c>
      <c r="J53" s="55">
        <v>1.278753601</v>
      </c>
      <c r="K53" s="55">
        <v>4.3418498239999996</v>
      </c>
      <c r="L53" s="55">
        <v>1.7403626889999999</v>
      </c>
      <c r="M53" s="55">
        <v>1.0791812460000001</v>
      </c>
      <c r="N53" s="55">
        <v>0.36834318239590802</v>
      </c>
      <c r="O53" s="55">
        <v>0</v>
      </c>
    </row>
    <row r="54" spans="3:15">
      <c r="C54" s="55">
        <v>664163000</v>
      </c>
      <c r="D54" s="55">
        <v>104</v>
      </c>
      <c r="E54" s="55">
        <v>0</v>
      </c>
      <c r="F54" s="55">
        <v>21</v>
      </c>
      <c r="G54" s="55">
        <v>13720</v>
      </c>
      <c r="H54" s="55">
        <v>62</v>
      </c>
      <c r="I54" s="55">
        <v>1</v>
      </c>
      <c r="J54" s="55">
        <v>1.342422681</v>
      </c>
      <c r="K54" s="55">
        <v>4.1373857640000002</v>
      </c>
      <c r="L54" s="55">
        <v>1.7993405490000001</v>
      </c>
      <c r="M54" s="55">
        <v>0.30102999600000002</v>
      </c>
      <c r="N54" s="55">
        <v>0.36604370876672798</v>
      </c>
      <c r="O54" s="55">
        <v>0</v>
      </c>
    </row>
    <row r="55" spans="3:15">
      <c r="C55" s="55">
        <v>621902000</v>
      </c>
      <c r="D55" s="55">
        <v>72</v>
      </c>
      <c r="E55" s="55">
        <v>1</v>
      </c>
      <c r="F55" s="55">
        <v>28</v>
      </c>
      <c r="G55" s="55">
        <v>4340</v>
      </c>
      <c r="H55" s="55">
        <v>14</v>
      </c>
      <c r="I55" s="55">
        <v>2</v>
      </c>
      <c r="J55" s="55">
        <v>1.4623979979999999</v>
      </c>
      <c r="K55" s="55">
        <v>3.6375897859999999</v>
      </c>
      <c r="L55" s="55">
        <v>1.1760912590000001</v>
      </c>
      <c r="M55" s="55">
        <v>0.47712125500000002</v>
      </c>
      <c r="N55" s="55">
        <v>0.36137921834958198</v>
      </c>
      <c r="O55" s="55">
        <v>0</v>
      </c>
    </row>
    <row r="56" spans="3:15">
      <c r="C56" s="55">
        <v>661961000</v>
      </c>
      <c r="D56" s="55">
        <v>90</v>
      </c>
      <c r="E56" s="55">
        <v>1</v>
      </c>
      <c r="F56" s="55">
        <v>25</v>
      </c>
      <c r="G56" s="55">
        <v>6340</v>
      </c>
      <c r="H56" s="55">
        <v>7</v>
      </c>
      <c r="I56" s="55">
        <v>0</v>
      </c>
      <c r="J56" s="55">
        <v>1.414973348</v>
      </c>
      <c r="K56" s="55">
        <v>3.8021577529999999</v>
      </c>
      <c r="L56" s="55">
        <v>0.90308998699999998</v>
      </c>
      <c r="M56" s="55">
        <v>0</v>
      </c>
      <c r="N56" s="55">
        <v>0.35807378536930701</v>
      </c>
      <c r="O56" s="55">
        <v>0</v>
      </c>
    </row>
    <row r="57" spans="3:15">
      <c r="C57" s="55">
        <v>679666000</v>
      </c>
      <c r="D57" s="55">
        <v>68</v>
      </c>
      <c r="E57" s="55">
        <v>1</v>
      </c>
      <c r="F57" s="55">
        <v>10</v>
      </c>
      <c r="G57" s="55">
        <v>110380</v>
      </c>
      <c r="H57" s="55">
        <v>1</v>
      </c>
      <c r="I57" s="55">
        <v>13</v>
      </c>
      <c r="J57" s="55">
        <v>1.0413926849999999</v>
      </c>
      <c r="K57" s="55">
        <v>5.0428943239999997</v>
      </c>
      <c r="L57" s="55">
        <v>0.30102999600000002</v>
      </c>
      <c r="M57" s="55">
        <v>1.1461280359999999</v>
      </c>
      <c r="N57" s="55">
        <v>0.35537975275039702</v>
      </c>
      <c r="O57" s="55">
        <v>0</v>
      </c>
    </row>
    <row r="58" spans="3:15">
      <c r="C58" s="55">
        <v>660772000</v>
      </c>
      <c r="D58" s="55">
        <v>83</v>
      </c>
      <c r="E58" s="55">
        <v>1</v>
      </c>
      <c r="F58" s="55">
        <v>10</v>
      </c>
      <c r="G58" s="55">
        <v>88370</v>
      </c>
      <c r="H58" s="55">
        <v>4</v>
      </c>
      <c r="I58" s="55">
        <v>3</v>
      </c>
      <c r="J58" s="55">
        <v>1.0413926849999999</v>
      </c>
      <c r="K58" s="55">
        <v>4.946309769</v>
      </c>
      <c r="L58" s="55">
        <v>0.69897000399999998</v>
      </c>
      <c r="M58" s="55">
        <v>0.60205999099999996</v>
      </c>
      <c r="N58" s="55">
        <v>0.34418821103296998</v>
      </c>
      <c r="O58" s="55">
        <v>0</v>
      </c>
    </row>
    <row r="59" spans="3:15">
      <c r="C59" s="55">
        <v>684262000</v>
      </c>
      <c r="D59" s="55">
        <v>10</v>
      </c>
      <c r="E59" s="55">
        <v>0</v>
      </c>
      <c r="F59" s="55">
        <v>19</v>
      </c>
      <c r="G59" s="55">
        <v>9900</v>
      </c>
      <c r="H59" s="55">
        <v>23</v>
      </c>
      <c r="I59" s="55">
        <v>3</v>
      </c>
      <c r="J59" s="55">
        <v>1.301029996</v>
      </c>
      <c r="K59" s="55">
        <v>3.9956790610000001</v>
      </c>
      <c r="L59" s="55">
        <v>1.3802112419999999</v>
      </c>
      <c r="M59" s="55">
        <v>0.60205999099999996</v>
      </c>
      <c r="N59" s="55">
        <v>0.34313090906031801</v>
      </c>
      <c r="O59" s="55">
        <v>0</v>
      </c>
    </row>
    <row r="60" spans="3:15">
      <c r="C60" s="55">
        <v>602135000</v>
      </c>
      <c r="D60" s="55">
        <v>88</v>
      </c>
      <c r="E60" s="55">
        <v>1</v>
      </c>
      <c r="F60" s="55">
        <v>24</v>
      </c>
      <c r="G60" s="55">
        <v>3740</v>
      </c>
      <c r="H60" s="55">
        <v>59</v>
      </c>
      <c r="I60" s="55">
        <v>32</v>
      </c>
      <c r="J60" s="55">
        <v>1.397940009</v>
      </c>
      <c r="K60" s="55">
        <v>3.5729877079999999</v>
      </c>
      <c r="L60" s="55">
        <v>1.7781512500000001</v>
      </c>
      <c r="M60" s="55">
        <v>1.5185139400000001</v>
      </c>
      <c r="N60" s="55">
        <v>0.34221685634511401</v>
      </c>
      <c r="O60" s="55">
        <v>0</v>
      </c>
    </row>
    <row r="61" spans="3:15">
      <c r="C61" s="55">
        <v>654270000</v>
      </c>
      <c r="D61" s="55">
        <v>63</v>
      </c>
      <c r="E61" s="55">
        <v>0</v>
      </c>
      <c r="F61" s="55">
        <v>11</v>
      </c>
      <c r="G61" s="55">
        <v>39610</v>
      </c>
      <c r="H61" s="55">
        <v>3</v>
      </c>
      <c r="I61" s="55">
        <v>1</v>
      </c>
      <c r="J61" s="55">
        <v>1.0791812460000001</v>
      </c>
      <c r="K61" s="55">
        <v>4.5978158069999999</v>
      </c>
      <c r="L61" s="55">
        <v>0.60205999099999996</v>
      </c>
      <c r="M61" s="55">
        <v>0.30102999600000002</v>
      </c>
      <c r="N61" s="55">
        <v>0.32508470861445599</v>
      </c>
      <c r="O61" s="55">
        <v>0</v>
      </c>
    </row>
    <row r="62" spans="3:15">
      <c r="C62" s="55">
        <v>661073000</v>
      </c>
      <c r="D62" s="55">
        <v>53</v>
      </c>
      <c r="E62" s="55">
        <v>1</v>
      </c>
      <c r="F62" s="55">
        <v>24</v>
      </c>
      <c r="G62" s="55">
        <v>2350</v>
      </c>
      <c r="H62" s="55">
        <v>0</v>
      </c>
      <c r="I62" s="55">
        <v>23</v>
      </c>
      <c r="J62" s="55">
        <v>1.397940009</v>
      </c>
      <c r="K62" s="55">
        <v>3.3712526289999998</v>
      </c>
      <c r="L62" s="55">
        <v>0</v>
      </c>
      <c r="M62" s="55">
        <v>1.3802112419999999</v>
      </c>
      <c r="N62" s="55">
        <v>0.32488387213860398</v>
      </c>
      <c r="O62" s="55">
        <v>0</v>
      </c>
    </row>
    <row r="63" spans="3:15">
      <c r="C63" s="55">
        <v>684238000</v>
      </c>
      <c r="D63" s="55">
        <v>80</v>
      </c>
      <c r="E63" s="55">
        <v>0</v>
      </c>
      <c r="F63" s="55">
        <v>23</v>
      </c>
      <c r="G63" s="55">
        <v>1950</v>
      </c>
      <c r="H63" s="55">
        <v>3</v>
      </c>
      <c r="I63" s="55">
        <v>1</v>
      </c>
      <c r="J63" s="55">
        <v>1.3802112419999999</v>
      </c>
      <c r="K63" s="55">
        <v>3.290257269</v>
      </c>
      <c r="L63" s="55">
        <v>0.60205999099999996</v>
      </c>
      <c r="M63" s="55">
        <v>0.30102999600000002</v>
      </c>
      <c r="N63" s="55">
        <v>0.30750055627362699</v>
      </c>
      <c r="O63" s="55">
        <v>0</v>
      </c>
    </row>
    <row r="64" spans="3:15">
      <c r="C64" s="55">
        <v>650262000</v>
      </c>
      <c r="D64" s="55">
        <v>22</v>
      </c>
      <c r="E64" s="55">
        <v>0</v>
      </c>
      <c r="F64" s="55">
        <v>12</v>
      </c>
      <c r="G64" s="55">
        <v>17770</v>
      </c>
      <c r="H64" s="55">
        <v>12</v>
      </c>
      <c r="I64" s="55">
        <v>0</v>
      </c>
      <c r="J64" s="55">
        <v>1.1139433519999999</v>
      </c>
      <c r="K64" s="55">
        <v>4.2497118670000003</v>
      </c>
      <c r="L64" s="55">
        <v>1.1139433519999999</v>
      </c>
      <c r="M64" s="55">
        <v>0</v>
      </c>
      <c r="N64" s="55">
        <v>0.30571829391001798</v>
      </c>
      <c r="O64" s="55">
        <v>0</v>
      </c>
    </row>
    <row r="65" spans="3:15">
      <c r="C65" s="55">
        <v>669659000</v>
      </c>
      <c r="D65" s="55">
        <v>67</v>
      </c>
      <c r="E65" s="55">
        <v>1</v>
      </c>
      <c r="F65" s="55">
        <v>10</v>
      </c>
      <c r="G65" s="55">
        <v>24260</v>
      </c>
      <c r="H65" s="55">
        <v>14</v>
      </c>
      <c r="I65" s="55">
        <v>18</v>
      </c>
      <c r="J65" s="55">
        <v>1.0413926849999999</v>
      </c>
      <c r="K65" s="55">
        <v>4.3849086980000003</v>
      </c>
      <c r="L65" s="55">
        <v>1.1760912590000001</v>
      </c>
      <c r="M65" s="55">
        <v>1.278753601</v>
      </c>
      <c r="N65" s="55">
        <v>0.30251861921359202</v>
      </c>
      <c r="O65" s="55">
        <v>0</v>
      </c>
    </row>
    <row r="66" spans="3:15">
      <c r="C66" s="55">
        <v>653610000</v>
      </c>
      <c r="D66" s="55">
        <v>108</v>
      </c>
      <c r="E66" s="55">
        <v>0</v>
      </c>
      <c r="F66" s="55">
        <v>23</v>
      </c>
      <c r="G66" s="55">
        <v>1300</v>
      </c>
      <c r="H66" s="55">
        <v>2</v>
      </c>
      <c r="I66" s="55">
        <v>6</v>
      </c>
      <c r="J66" s="55">
        <v>1.3802112419999999</v>
      </c>
      <c r="K66" s="55">
        <v>3.1142772970000001</v>
      </c>
      <c r="L66" s="55">
        <v>0.47712125500000002</v>
      </c>
      <c r="M66" s="55">
        <v>0.84509803999999999</v>
      </c>
      <c r="N66" s="55">
        <v>0.29664114857951401</v>
      </c>
      <c r="O66" s="55">
        <v>0</v>
      </c>
    </row>
    <row r="67" spans="3:15">
      <c r="C67" s="55">
        <v>653605000</v>
      </c>
      <c r="D67" s="55">
        <v>77</v>
      </c>
      <c r="E67" s="55">
        <v>0</v>
      </c>
      <c r="F67" s="55">
        <v>25</v>
      </c>
      <c r="G67" s="55">
        <v>780</v>
      </c>
      <c r="H67" s="55">
        <v>52</v>
      </c>
      <c r="I67" s="55">
        <v>10</v>
      </c>
      <c r="J67" s="55">
        <v>1.414973348</v>
      </c>
      <c r="K67" s="55">
        <v>2.892651034</v>
      </c>
      <c r="L67" s="55">
        <v>1.72427587</v>
      </c>
      <c r="M67" s="55">
        <v>1.0413926849999999</v>
      </c>
      <c r="N67" s="55">
        <v>0.29029324239700599</v>
      </c>
      <c r="O67" s="55">
        <v>0</v>
      </c>
    </row>
    <row r="68" spans="3:15">
      <c r="C68" s="55">
        <v>684253000</v>
      </c>
      <c r="D68" s="55">
        <v>59</v>
      </c>
      <c r="E68" s="55">
        <v>1</v>
      </c>
      <c r="F68" s="55">
        <v>8</v>
      </c>
      <c r="G68" s="55">
        <v>31390</v>
      </c>
      <c r="H68" s="55">
        <v>26</v>
      </c>
      <c r="I68" s="55">
        <v>1</v>
      </c>
      <c r="J68" s="55">
        <v>0.95424250899999996</v>
      </c>
      <c r="K68" s="55">
        <v>4.4968051510000002</v>
      </c>
      <c r="L68" s="55">
        <v>1.4313637640000001</v>
      </c>
      <c r="M68" s="55">
        <v>0.30102999600000002</v>
      </c>
      <c r="N68" s="55">
        <v>0.28198830682971798</v>
      </c>
      <c r="O68" s="55">
        <v>0</v>
      </c>
    </row>
    <row r="69" spans="3:15">
      <c r="C69" s="55">
        <v>684240000</v>
      </c>
      <c r="D69" s="55">
        <v>112</v>
      </c>
      <c r="E69" s="55">
        <v>0</v>
      </c>
      <c r="F69" s="55">
        <v>14</v>
      </c>
      <c r="G69" s="55">
        <v>4780</v>
      </c>
      <c r="H69" s="55">
        <v>0</v>
      </c>
      <c r="I69" s="55">
        <v>1</v>
      </c>
      <c r="J69" s="55">
        <v>1.1760912590000001</v>
      </c>
      <c r="K69" s="55">
        <v>3.6795187440000001</v>
      </c>
      <c r="L69" s="55">
        <v>0</v>
      </c>
      <c r="M69" s="55">
        <v>0.30102999600000002</v>
      </c>
      <c r="N69" s="55">
        <v>0.2808037199865</v>
      </c>
      <c r="O69" s="55">
        <v>0</v>
      </c>
    </row>
    <row r="70" spans="3:15">
      <c r="C70" s="55">
        <v>629368000</v>
      </c>
      <c r="D70" s="55">
        <v>116</v>
      </c>
      <c r="E70" s="55">
        <v>0</v>
      </c>
      <c r="F70" s="55">
        <v>29</v>
      </c>
      <c r="G70" s="55">
        <v>350</v>
      </c>
      <c r="H70" s="55">
        <v>0</v>
      </c>
      <c r="I70" s="55">
        <v>0</v>
      </c>
      <c r="J70" s="55">
        <v>1.4771212549999999</v>
      </c>
      <c r="K70" s="55">
        <v>2.545307116</v>
      </c>
      <c r="L70" s="55">
        <v>0</v>
      </c>
      <c r="M70" s="55">
        <v>0</v>
      </c>
      <c r="N70" s="55">
        <v>0.27583264597818102</v>
      </c>
      <c r="O70" s="55">
        <v>0</v>
      </c>
    </row>
    <row r="71" spans="3:15">
      <c r="C71" s="55">
        <v>688352000</v>
      </c>
      <c r="D71" s="55">
        <v>54</v>
      </c>
      <c r="E71" s="55">
        <v>1</v>
      </c>
      <c r="F71" s="55">
        <v>9</v>
      </c>
      <c r="G71" s="55">
        <v>13480</v>
      </c>
      <c r="H71" s="55">
        <v>9</v>
      </c>
      <c r="I71" s="55">
        <v>5</v>
      </c>
      <c r="J71" s="55">
        <v>1</v>
      </c>
      <c r="K71" s="55">
        <v>4.1297221090000003</v>
      </c>
      <c r="L71" s="55">
        <v>1</v>
      </c>
      <c r="M71" s="55">
        <v>0.77815124999999996</v>
      </c>
      <c r="N71" s="55">
        <v>0.26946619745585798</v>
      </c>
      <c r="O71" s="55">
        <v>0</v>
      </c>
    </row>
    <row r="72" spans="3:15">
      <c r="C72" s="55">
        <v>625041000</v>
      </c>
      <c r="D72" s="55">
        <v>48</v>
      </c>
      <c r="E72" s="55">
        <v>0</v>
      </c>
      <c r="F72" s="55">
        <v>9</v>
      </c>
      <c r="G72" s="55">
        <v>10430</v>
      </c>
      <c r="H72" s="55">
        <v>7</v>
      </c>
      <c r="I72" s="55">
        <v>4</v>
      </c>
      <c r="J72" s="55">
        <v>1</v>
      </c>
      <c r="K72" s="55">
        <v>4.018325945</v>
      </c>
      <c r="L72" s="55">
        <v>0.90308998699999998</v>
      </c>
      <c r="M72" s="55">
        <v>0.69897000399999998</v>
      </c>
      <c r="N72" s="55">
        <v>0.26106015531695798</v>
      </c>
      <c r="O72" s="55">
        <v>0</v>
      </c>
    </row>
    <row r="73" spans="3:15">
      <c r="C73" s="55">
        <v>622189000</v>
      </c>
      <c r="D73" s="55">
        <v>24</v>
      </c>
      <c r="E73" s="55">
        <v>0</v>
      </c>
      <c r="F73" s="55">
        <v>11</v>
      </c>
      <c r="G73" s="55">
        <v>5260</v>
      </c>
      <c r="H73" s="55">
        <v>38</v>
      </c>
      <c r="I73" s="55">
        <v>0</v>
      </c>
      <c r="J73" s="55">
        <v>1.0791812460000001</v>
      </c>
      <c r="K73" s="55">
        <v>3.7210683019999999</v>
      </c>
      <c r="L73" s="55">
        <v>1.5910646070000001</v>
      </c>
      <c r="M73" s="55">
        <v>0</v>
      </c>
      <c r="N73" s="55">
        <v>0.256931820791723</v>
      </c>
      <c r="O73" s="55">
        <v>0</v>
      </c>
    </row>
    <row r="74" spans="3:15">
      <c r="C74" s="55">
        <v>651639000</v>
      </c>
      <c r="D74" s="55">
        <v>130</v>
      </c>
      <c r="E74" s="55">
        <v>0</v>
      </c>
      <c r="F74" s="55">
        <v>7</v>
      </c>
      <c r="G74" s="55">
        <v>13600</v>
      </c>
      <c r="H74" s="55">
        <v>1</v>
      </c>
      <c r="I74" s="55">
        <v>1</v>
      </c>
      <c r="J74" s="55">
        <v>0.90308998699999998</v>
      </c>
      <c r="K74" s="55">
        <v>4.1335708410000001</v>
      </c>
      <c r="L74" s="55">
        <v>0.30102999600000002</v>
      </c>
      <c r="M74" s="55">
        <v>0.30102999600000002</v>
      </c>
      <c r="N74" s="55">
        <v>0.24284609225494</v>
      </c>
      <c r="O74" s="55">
        <v>0</v>
      </c>
    </row>
    <row r="75" spans="3:15">
      <c r="C75" s="55">
        <v>604323000</v>
      </c>
      <c r="D75" s="55">
        <v>159</v>
      </c>
      <c r="E75" s="55">
        <v>0</v>
      </c>
      <c r="F75" s="55">
        <v>13</v>
      </c>
      <c r="G75" s="55">
        <v>1620</v>
      </c>
      <c r="H75" s="55">
        <v>5</v>
      </c>
      <c r="I75" s="55">
        <v>3</v>
      </c>
      <c r="J75" s="55">
        <v>1.1461280359999999</v>
      </c>
      <c r="K75" s="55">
        <v>3.2097830150000002</v>
      </c>
      <c r="L75" s="55">
        <v>0.77815124999999996</v>
      </c>
      <c r="M75" s="55">
        <v>0.60205999099999996</v>
      </c>
      <c r="N75" s="55">
        <v>0.24111312168435201</v>
      </c>
      <c r="O75" s="55">
        <v>0</v>
      </c>
    </row>
    <row r="76" spans="3:15">
      <c r="C76" s="55">
        <v>662225000</v>
      </c>
      <c r="D76" s="55">
        <v>85</v>
      </c>
      <c r="E76" s="55">
        <v>0</v>
      </c>
      <c r="F76" s="55">
        <v>6</v>
      </c>
      <c r="G76" s="55">
        <v>14880</v>
      </c>
      <c r="H76" s="55">
        <v>26</v>
      </c>
      <c r="I76" s="55">
        <v>5</v>
      </c>
      <c r="J76" s="55">
        <v>0.84509803999999999</v>
      </c>
      <c r="K76" s="55">
        <v>4.172632117</v>
      </c>
      <c r="L76" s="55">
        <v>1.4313637640000001</v>
      </c>
      <c r="M76" s="55">
        <v>0.77815124999999996</v>
      </c>
      <c r="N76" s="55">
        <v>0.233569038526203</v>
      </c>
      <c r="O76" s="55">
        <v>0</v>
      </c>
    </row>
    <row r="77" spans="3:15">
      <c r="C77" s="55">
        <v>602072000</v>
      </c>
      <c r="D77" s="55">
        <v>45</v>
      </c>
      <c r="E77" s="55">
        <v>1</v>
      </c>
      <c r="F77" s="55">
        <v>6</v>
      </c>
      <c r="G77" s="55">
        <v>8940</v>
      </c>
      <c r="H77" s="55">
        <v>17</v>
      </c>
      <c r="I77" s="55">
        <v>10</v>
      </c>
      <c r="J77" s="55">
        <v>0.84509803999999999</v>
      </c>
      <c r="K77" s="55">
        <v>3.9513860950000002</v>
      </c>
      <c r="L77" s="55">
        <v>1.255272505</v>
      </c>
      <c r="M77" s="55">
        <v>1.0413926849999999</v>
      </c>
      <c r="N77" s="55">
        <v>0.22037438288060299</v>
      </c>
      <c r="O77" s="55">
        <v>0</v>
      </c>
    </row>
    <row r="78" spans="3:15">
      <c r="C78" s="55">
        <v>632804000</v>
      </c>
      <c r="D78" s="55">
        <v>41</v>
      </c>
      <c r="E78" s="55">
        <v>0</v>
      </c>
      <c r="F78" s="55">
        <v>4</v>
      </c>
      <c r="G78" s="55">
        <v>28220</v>
      </c>
      <c r="H78" s="55">
        <v>1197</v>
      </c>
      <c r="I78" s="55">
        <v>14</v>
      </c>
      <c r="J78" s="55">
        <v>0.69897000399999998</v>
      </c>
      <c r="K78" s="55">
        <v>4.4505723990000003</v>
      </c>
      <c r="L78" s="55">
        <v>3.0784568179999998</v>
      </c>
      <c r="M78" s="55">
        <v>1.1760912590000001</v>
      </c>
      <c r="N78" s="55">
        <v>0.21912944961592001</v>
      </c>
      <c r="O78" s="55">
        <v>0</v>
      </c>
    </row>
    <row r="79" spans="3:15">
      <c r="C79" s="55">
        <v>664155000</v>
      </c>
      <c r="D79" s="55">
        <v>33</v>
      </c>
      <c r="E79" s="55">
        <v>0</v>
      </c>
      <c r="F79" s="55">
        <v>6</v>
      </c>
      <c r="G79" s="55">
        <v>8360</v>
      </c>
      <c r="H79" s="55">
        <v>16</v>
      </c>
      <c r="I79" s="55">
        <v>5</v>
      </c>
      <c r="J79" s="55">
        <v>0.84509803999999999</v>
      </c>
      <c r="K79" s="55">
        <v>3.922258223</v>
      </c>
      <c r="L79" s="55">
        <v>1.230448921</v>
      </c>
      <c r="M79" s="55">
        <v>0.77815124999999996</v>
      </c>
      <c r="N79" s="55">
        <v>0.217415637047747</v>
      </c>
      <c r="O79" s="55">
        <v>0</v>
      </c>
    </row>
    <row r="80" spans="3:15">
      <c r="C80" s="55">
        <v>605361000</v>
      </c>
      <c r="D80" s="55">
        <v>87</v>
      </c>
      <c r="E80" s="55">
        <v>0</v>
      </c>
      <c r="F80" s="55">
        <v>12</v>
      </c>
      <c r="G80" s="55">
        <v>820</v>
      </c>
      <c r="H80" s="55">
        <v>1</v>
      </c>
      <c r="I80" s="55">
        <v>7</v>
      </c>
      <c r="J80" s="55">
        <v>1.1139433519999999</v>
      </c>
      <c r="K80" s="55">
        <v>2.9143431569999998</v>
      </c>
      <c r="L80" s="55">
        <v>0.30102999600000002</v>
      </c>
      <c r="M80" s="55">
        <v>0.90308998699999998</v>
      </c>
      <c r="N80" s="55">
        <v>0.21564123475857</v>
      </c>
      <c r="O80" s="55">
        <v>0</v>
      </c>
    </row>
    <row r="81" spans="3:15">
      <c r="C81" s="55">
        <v>632309000</v>
      </c>
      <c r="D81" s="55">
        <v>142</v>
      </c>
      <c r="E81" s="55">
        <v>0</v>
      </c>
      <c r="F81" s="55">
        <v>6</v>
      </c>
      <c r="G81" s="55">
        <v>5710</v>
      </c>
      <c r="H81" s="55">
        <v>7</v>
      </c>
      <c r="I81" s="55">
        <v>4</v>
      </c>
      <c r="J81" s="55">
        <v>0.84509803999999999</v>
      </c>
      <c r="K81" s="55">
        <v>3.7567121600000002</v>
      </c>
      <c r="L81" s="55">
        <v>0.90308998699999998</v>
      </c>
      <c r="M81" s="55">
        <v>0.69897000399999998</v>
      </c>
      <c r="N81" s="55">
        <v>0.20686375139327801</v>
      </c>
      <c r="O81" s="55">
        <v>0</v>
      </c>
    </row>
    <row r="82" spans="3:15">
      <c r="C82" s="55">
        <v>621260000</v>
      </c>
      <c r="D82" s="55">
        <v>65</v>
      </c>
      <c r="E82" s="55">
        <v>1</v>
      </c>
      <c r="F82" s="55">
        <v>3</v>
      </c>
      <c r="G82" s="55">
        <v>36040</v>
      </c>
      <c r="H82" s="55">
        <v>0</v>
      </c>
      <c r="I82" s="55">
        <v>15</v>
      </c>
      <c r="J82" s="55">
        <v>0.60205999099999996</v>
      </c>
      <c r="K82" s="55">
        <v>4.5567968319999999</v>
      </c>
      <c r="L82" s="55">
        <v>0</v>
      </c>
      <c r="M82" s="55">
        <v>1.204119983</v>
      </c>
      <c r="N82" s="55">
        <v>0.20421283367444801</v>
      </c>
      <c r="O82" s="55">
        <v>0</v>
      </c>
    </row>
    <row r="83" spans="3:15">
      <c r="C83" s="55">
        <v>625042000</v>
      </c>
      <c r="D83" s="55">
        <v>47</v>
      </c>
      <c r="E83" s="55">
        <v>0</v>
      </c>
      <c r="F83" s="55">
        <v>5</v>
      </c>
      <c r="G83" s="55">
        <v>8680</v>
      </c>
      <c r="H83" s="55">
        <v>9</v>
      </c>
      <c r="I83" s="55">
        <v>6</v>
      </c>
      <c r="J83" s="55">
        <v>0.77815124999999996</v>
      </c>
      <c r="K83" s="55">
        <v>3.9385697560000001</v>
      </c>
      <c r="L83" s="55">
        <v>1</v>
      </c>
      <c r="M83" s="55">
        <v>0.84509803999999999</v>
      </c>
      <c r="N83" s="55">
        <v>0.20383876827307901</v>
      </c>
      <c r="O83" s="55">
        <v>0</v>
      </c>
    </row>
    <row r="84" spans="3:15">
      <c r="C84" s="55">
        <v>656135000</v>
      </c>
      <c r="D84" s="55">
        <v>155</v>
      </c>
      <c r="E84" s="55">
        <v>0</v>
      </c>
      <c r="F84" s="55">
        <v>4</v>
      </c>
      <c r="G84" s="55">
        <v>16460</v>
      </c>
      <c r="H84" s="55">
        <v>0</v>
      </c>
      <c r="I84" s="55">
        <v>3</v>
      </c>
      <c r="J84" s="55">
        <v>0.69897000399999998</v>
      </c>
      <c r="K84" s="55">
        <v>4.216456215</v>
      </c>
      <c r="L84" s="55">
        <v>0</v>
      </c>
      <c r="M84" s="55">
        <v>0.60205999099999996</v>
      </c>
      <c r="N84" s="55">
        <v>0.20237343275171699</v>
      </c>
      <c r="O84" s="55">
        <v>0</v>
      </c>
    </row>
    <row r="85" spans="3:15">
      <c r="C85" s="55">
        <v>605614000</v>
      </c>
      <c r="D85" s="55">
        <v>106</v>
      </c>
      <c r="E85" s="55">
        <v>0</v>
      </c>
      <c r="F85" s="55">
        <v>6</v>
      </c>
      <c r="G85" s="55">
        <v>3130</v>
      </c>
      <c r="H85" s="55">
        <v>17</v>
      </c>
      <c r="I85" s="55">
        <v>8</v>
      </c>
      <c r="J85" s="55">
        <v>0.84509803999999999</v>
      </c>
      <c r="K85" s="55">
        <v>3.4956830679999999</v>
      </c>
      <c r="L85" s="55">
        <v>1.255272505</v>
      </c>
      <c r="M85" s="55">
        <v>0.95424250899999996</v>
      </c>
      <c r="N85" s="55">
        <v>0.19246792287467901</v>
      </c>
      <c r="O85" s="55">
        <v>0</v>
      </c>
    </row>
    <row r="86" spans="3:15">
      <c r="C86" s="55">
        <v>621984000</v>
      </c>
      <c r="D86" s="55">
        <v>81</v>
      </c>
      <c r="E86" s="55">
        <v>0</v>
      </c>
      <c r="F86" s="55">
        <v>12</v>
      </c>
      <c r="G86" s="55">
        <v>280</v>
      </c>
      <c r="H86" s="55">
        <v>14</v>
      </c>
      <c r="I86" s="55">
        <v>4</v>
      </c>
      <c r="J86" s="55">
        <v>1.1139433519999999</v>
      </c>
      <c r="K86" s="55">
        <v>2.4487063199999999</v>
      </c>
      <c r="L86" s="55">
        <v>1.1760912590000001</v>
      </c>
      <c r="M86" s="55">
        <v>0.69897000399999998</v>
      </c>
      <c r="N86" s="55">
        <v>0.18718667495339</v>
      </c>
      <c r="O86" s="55">
        <v>0</v>
      </c>
    </row>
    <row r="87" spans="3:15">
      <c r="C87" s="55">
        <v>610391000</v>
      </c>
      <c r="D87" s="55">
        <v>78</v>
      </c>
      <c r="E87" s="55">
        <v>0</v>
      </c>
      <c r="F87" s="55">
        <v>2</v>
      </c>
      <c r="G87" s="55">
        <v>49130</v>
      </c>
      <c r="H87" s="55">
        <v>14</v>
      </c>
      <c r="I87" s="55">
        <v>3</v>
      </c>
      <c r="J87" s="55">
        <v>0.47712125500000002</v>
      </c>
      <c r="K87" s="55">
        <v>4.691355604</v>
      </c>
      <c r="L87" s="55">
        <v>1.1760912590000001</v>
      </c>
      <c r="M87" s="55">
        <v>0.60205999099999996</v>
      </c>
      <c r="N87" s="55">
        <v>0.183592584818349</v>
      </c>
      <c r="O87" s="55">
        <v>0</v>
      </c>
    </row>
    <row r="88" spans="3:15">
      <c r="C88" s="55">
        <v>669644000</v>
      </c>
      <c r="D88" s="55">
        <v>28</v>
      </c>
      <c r="E88" s="55">
        <v>0</v>
      </c>
      <c r="F88" s="55">
        <v>2</v>
      </c>
      <c r="G88" s="55">
        <v>33550</v>
      </c>
      <c r="H88" s="55">
        <v>3</v>
      </c>
      <c r="I88" s="55">
        <v>47</v>
      </c>
      <c r="J88" s="55">
        <v>0.47712125500000002</v>
      </c>
      <c r="K88" s="55">
        <v>4.525705469</v>
      </c>
      <c r="L88" s="55">
        <v>0.60205999099999996</v>
      </c>
      <c r="M88" s="55">
        <v>1.6812412370000001</v>
      </c>
      <c r="N88" s="55">
        <v>0.17849249698487399</v>
      </c>
      <c r="O88" s="55">
        <v>0</v>
      </c>
    </row>
    <row r="89" spans="3:15">
      <c r="C89" s="55">
        <v>656138000</v>
      </c>
      <c r="D89" s="55">
        <v>107</v>
      </c>
      <c r="E89" s="55">
        <v>0</v>
      </c>
      <c r="F89" s="55">
        <v>3</v>
      </c>
      <c r="G89" s="55">
        <v>7970</v>
      </c>
      <c r="H89" s="55">
        <v>17</v>
      </c>
      <c r="I89" s="55">
        <v>17</v>
      </c>
      <c r="J89" s="55">
        <v>0.60205999099999996</v>
      </c>
      <c r="K89" s="55">
        <v>3.9015128090000002</v>
      </c>
      <c r="L89" s="55">
        <v>1.255272505</v>
      </c>
      <c r="M89" s="55">
        <v>1.255272505</v>
      </c>
      <c r="N89" s="55">
        <v>0.16783441071643801</v>
      </c>
      <c r="O89" s="55">
        <v>0</v>
      </c>
    </row>
    <row r="90" spans="3:15">
      <c r="C90" s="55">
        <v>648076000</v>
      </c>
      <c r="D90" s="55">
        <v>140</v>
      </c>
      <c r="E90" s="55">
        <v>1</v>
      </c>
      <c r="F90" s="55">
        <v>4</v>
      </c>
      <c r="G90" s="55">
        <v>3940</v>
      </c>
      <c r="H90" s="55">
        <v>3</v>
      </c>
      <c r="I90" s="55">
        <v>0</v>
      </c>
      <c r="J90" s="55">
        <v>0.69897000399999998</v>
      </c>
      <c r="K90" s="55">
        <v>3.5956064350000001</v>
      </c>
      <c r="L90" s="55">
        <v>0.60205999099999996</v>
      </c>
      <c r="M90" s="55">
        <v>0</v>
      </c>
      <c r="N90" s="55">
        <v>0.16576886146176201</v>
      </c>
      <c r="O90" s="55">
        <v>0</v>
      </c>
    </row>
    <row r="91" spans="3:15">
      <c r="C91" s="55">
        <v>679911000</v>
      </c>
      <c r="D91" s="55">
        <v>20</v>
      </c>
      <c r="E91" s="55">
        <v>0</v>
      </c>
      <c r="F91" s="55">
        <v>1</v>
      </c>
      <c r="G91" s="55">
        <v>83780</v>
      </c>
      <c r="H91" s="55">
        <v>0</v>
      </c>
      <c r="I91" s="55">
        <v>0</v>
      </c>
      <c r="J91" s="55">
        <v>0.30102999600000002</v>
      </c>
      <c r="K91" s="55">
        <v>4.9231455400000002</v>
      </c>
      <c r="L91" s="55">
        <v>0</v>
      </c>
      <c r="M91" s="55">
        <v>0</v>
      </c>
      <c r="N91" s="55">
        <v>0.16022209907252499</v>
      </c>
      <c r="O91" s="55">
        <v>0</v>
      </c>
    </row>
    <row r="92" spans="3:15">
      <c r="C92" s="55">
        <v>602070000</v>
      </c>
      <c r="D92" s="55">
        <v>149</v>
      </c>
      <c r="E92" s="55">
        <v>0</v>
      </c>
      <c r="F92" s="55">
        <v>7</v>
      </c>
      <c r="G92" s="55">
        <v>450</v>
      </c>
      <c r="H92" s="55">
        <v>5</v>
      </c>
      <c r="I92" s="55">
        <v>18</v>
      </c>
      <c r="J92" s="55">
        <v>0.90308998699999998</v>
      </c>
      <c r="K92" s="55">
        <v>2.6541765420000001</v>
      </c>
      <c r="L92" s="55">
        <v>0.77815124999999996</v>
      </c>
      <c r="M92" s="55">
        <v>1.278753601</v>
      </c>
      <c r="N92" s="55">
        <v>0.15982314030806499</v>
      </c>
      <c r="O92" s="55">
        <v>0</v>
      </c>
    </row>
    <row r="93" spans="3:15">
      <c r="C93" s="55">
        <v>653607000</v>
      </c>
      <c r="D93" s="55">
        <v>160</v>
      </c>
      <c r="E93" s="55">
        <v>0</v>
      </c>
      <c r="F93" s="55">
        <v>6</v>
      </c>
      <c r="G93" s="55">
        <v>630</v>
      </c>
      <c r="H93" s="55">
        <v>45</v>
      </c>
      <c r="I93" s="55">
        <v>4</v>
      </c>
      <c r="J93" s="55">
        <v>0.84509803999999999</v>
      </c>
      <c r="K93" s="55">
        <v>2.8000293589999998</v>
      </c>
      <c r="L93" s="55">
        <v>1.662757832</v>
      </c>
      <c r="M93" s="55">
        <v>0.69897000399999998</v>
      </c>
      <c r="N93" s="55">
        <v>0.15479598259465899</v>
      </c>
      <c r="O93" s="55">
        <v>0</v>
      </c>
    </row>
    <row r="94" spans="3:15">
      <c r="C94" s="55">
        <v>650131000</v>
      </c>
      <c r="D94" s="55">
        <v>18</v>
      </c>
      <c r="E94" s="55">
        <v>0</v>
      </c>
      <c r="F94" s="55">
        <v>2</v>
      </c>
      <c r="G94" s="55">
        <v>14770</v>
      </c>
      <c r="H94" s="55">
        <v>0</v>
      </c>
      <c r="I94" s="55">
        <v>0</v>
      </c>
      <c r="J94" s="55">
        <v>0.47712125500000002</v>
      </c>
      <c r="K94" s="55">
        <v>4.1694098979999996</v>
      </c>
      <c r="L94" s="55">
        <v>0</v>
      </c>
      <c r="M94" s="55">
        <v>0</v>
      </c>
      <c r="N94" s="55">
        <v>0.15446064782749</v>
      </c>
      <c r="O94" s="55">
        <v>0</v>
      </c>
    </row>
    <row r="95" spans="3:15">
      <c r="C95" s="55">
        <v>665442000</v>
      </c>
      <c r="D95" s="55">
        <v>61</v>
      </c>
      <c r="E95" s="55">
        <v>0</v>
      </c>
      <c r="F95" s="55">
        <v>2</v>
      </c>
      <c r="G95" s="55">
        <v>11780</v>
      </c>
      <c r="H95" s="55">
        <v>1</v>
      </c>
      <c r="I95" s="55">
        <v>0</v>
      </c>
      <c r="J95" s="55">
        <v>0.47712125500000002</v>
      </c>
      <c r="K95" s="55">
        <v>4.0711821559999999</v>
      </c>
      <c r="L95" s="55">
        <v>0.30102999600000002</v>
      </c>
      <c r="M95" s="55">
        <v>0</v>
      </c>
      <c r="N95" s="55">
        <v>0.14977909158646899</v>
      </c>
      <c r="O95" s="55">
        <v>0</v>
      </c>
    </row>
    <row r="96" spans="3:15">
      <c r="C96" s="55">
        <v>602133000</v>
      </c>
      <c r="D96" s="55">
        <v>16</v>
      </c>
      <c r="E96" s="55">
        <v>1</v>
      </c>
      <c r="F96" s="55">
        <v>2</v>
      </c>
      <c r="G96" s="55">
        <v>7400</v>
      </c>
      <c r="H96" s="55">
        <v>1</v>
      </c>
      <c r="I96" s="55">
        <v>1</v>
      </c>
      <c r="J96" s="55">
        <v>0.47712125500000002</v>
      </c>
      <c r="K96" s="55">
        <v>3.869290404</v>
      </c>
      <c r="L96" s="55">
        <v>0.30102999600000002</v>
      </c>
      <c r="M96" s="55">
        <v>0.30102999600000002</v>
      </c>
      <c r="N96" s="55">
        <v>0.14143008651698899</v>
      </c>
      <c r="O96" s="55">
        <v>0</v>
      </c>
    </row>
    <row r="97" spans="3:15">
      <c r="C97" s="55">
        <v>659576000</v>
      </c>
      <c r="D97" s="55">
        <v>36</v>
      </c>
      <c r="E97" s="55">
        <v>0</v>
      </c>
      <c r="F97" s="55">
        <v>5</v>
      </c>
      <c r="G97" s="55">
        <v>360</v>
      </c>
      <c r="H97" s="55">
        <v>44</v>
      </c>
      <c r="I97" s="55">
        <v>13</v>
      </c>
      <c r="J97" s="55">
        <v>0.77815124999999996</v>
      </c>
      <c r="K97" s="55">
        <v>2.557507202</v>
      </c>
      <c r="L97" s="55">
        <v>1.653212514</v>
      </c>
      <c r="M97" s="55">
        <v>1.1461280359999999</v>
      </c>
      <c r="N97" s="55">
        <v>0.13408015843971299</v>
      </c>
      <c r="O97" s="55">
        <v>0</v>
      </c>
    </row>
    <row r="98" spans="3:15">
      <c r="C98" s="55">
        <v>604254000</v>
      </c>
      <c r="D98" s="55">
        <v>136</v>
      </c>
      <c r="E98" s="55">
        <v>0</v>
      </c>
      <c r="F98" s="55">
        <v>1</v>
      </c>
      <c r="G98" s="55">
        <v>18980</v>
      </c>
      <c r="H98" s="55">
        <v>5</v>
      </c>
      <c r="I98" s="55">
        <v>6</v>
      </c>
      <c r="J98" s="55">
        <v>0.30102999600000002</v>
      </c>
      <c r="K98" s="55">
        <v>4.278319089</v>
      </c>
      <c r="L98" s="55">
        <v>0.77815124999999996</v>
      </c>
      <c r="M98" s="55">
        <v>0.84509803999999999</v>
      </c>
      <c r="N98" s="55">
        <v>0.133094666587628</v>
      </c>
      <c r="O98" s="55">
        <v>0</v>
      </c>
    </row>
    <row r="99" spans="3:15">
      <c r="C99" s="55">
        <v>656134000</v>
      </c>
      <c r="D99" s="55">
        <v>152</v>
      </c>
      <c r="E99" s="55">
        <v>0</v>
      </c>
      <c r="F99" s="55">
        <v>2</v>
      </c>
      <c r="G99" s="55">
        <v>4370</v>
      </c>
      <c r="H99" s="55">
        <v>10</v>
      </c>
      <c r="I99" s="55">
        <v>0</v>
      </c>
      <c r="J99" s="55">
        <v>0.47712125500000002</v>
      </c>
      <c r="K99" s="55">
        <v>3.640580806</v>
      </c>
      <c r="L99" s="55">
        <v>1.0413926849999999</v>
      </c>
      <c r="M99" s="55">
        <v>0</v>
      </c>
      <c r="N99" s="55">
        <v>0.13062312926311201</v>
      </c>
      <c r="O99" s="55">
        <v>0</v>
      </c>
    </row>
    <row r="100" spans="3:15">
      <c r="C100" s="55">
        <v>605360000</v>
      </c>
      <c r="D100" s="55">
        <v>158</v>
      </c>
      <c r="E100" s="55">
        <v>0</v>
      </c>
      <c r="F100" s="55">
        <v>4</v>
      </c>
      <c r="G100" s="55">
        <v>630</v>
      </c>
      <c r="H100" s="55">
        <v>2</v>
      </c>
      <c r="I100" s="55">
        <v>0</v>
      </c>
      <c r="J100" s="55">
        <v>0.69897000399999998</v>
      </c>
      <c r="K100" s="55">
        <v>2.8000293589999998</v>
      </c>
      <c r="L100" s="55">
        <v>0.47712125500000002</v>
      </c>
      <c r="M100" s="55">
        <v>0</v>
      </c>
      <c r="N100" s="55">
        <v>0.12899029084258301</v>
      </c>
      <c r="O100" s="55">
        <v>0</v>
      </c>
    </row>
    <row r="101" spans="3:15">
      <c r="C101" s="55">
        <v>660806000</v>
      </c>
      <c r="D101" s="55">
        <v>115</v>
      </c>
      <c r="E101" s="55">
        <v>0</v>
      </c>
      <c r="F101" s="55">
        <v>1</v>
      </c>
      <c r="G101" s="55">
        <v>12170</v>
      </c>
      <c r="H101" s="55">
        <v>5</v>
      </c>
      <c r="I101" s="55">
        <v>3</v>
      </c>
      <c r="J101" s="55">
        <v>0.30102999600000002</v>
      </c>
      <c r="K101" s="55">
        <v>4.0853262619999997</v>
      </c>
      <c r="L101" s="55">
        <v>0.77815124999999996</v>
      </c>
      <c r="M101" s="55">
        <v>0.60205999099999996</v>
      </c>
      <c r="N101" s="55">
        <v>0.124419616027364</v>
      </c>
      <c r="O101" s="55">
        <v>0</v>
      </c>
    </row>
    <row r="102" spans="3:15">
      <c r="C102" s="55">
        <v>604339000</v>
      </c>
      <c r="D102" s="55">
        <v>15</v>
      </c>
      <c r="E102" s="55">
        <v>0</v>
      </c>
      <c r="F102" s="55">
        <v>25</v>
      </c>
      <c r="G102" s="55">
        <v>0</v>
      </c>
      <c r="H102" s="55">
        <v>0</v>
      </c>
      <c r="I102" s="55">
        <v>11</v>
      </c>
      <c r="J102" s="55">
        <v>1.414973348</v>
      </c>
      <c r="K102" s="55">
        <v>0</v>
      </c>
      <c r="L102" s="55">
        <v>0</v>
      </c>
      <c r="M102" s="55">
        <v>1.0791812460000001</v>
      </c>
      <c r="N102" s="55">
        <v>0.12325291363098601</v>
      </c>
      <c r="O102" s="55">
        <v>0</v>
      </c>
    </row>
    <row r="103" spans="3:15">
      <c r="C103" s="55">
        <v>679912000</v>
      </c>
      <c r="D103" s="55">
        <v>21</v>
      </c>
      <c r="E103" s="55">
        <v>0</v>
      </c>
      <c r="F103" s="55">
        <v>2</v>
      </c>
      <c r="G103" s="55">
        <v>2220</v>
      </c>
      <c r="H103" s="55">
        <v>0</v>
      </c>
      <c r="I103" s="55">
        <v>0</v>
      </c>
      <c r="J103" s="55">
        <v>0.47712125500000002</v>
      </c>
      <c r="K103" s="55">
        <v>3.3465485589999999</v>
      </c>
      <c r="L103" s="55">
        <v>0</v>
      </c>
      <c r="M103" s="55">
        <v>0</v>
      </c>
      <c r="N103" s="55">
        <v>0.118771240600197</v>
      </c>
      <c r="O103" s="55">
        <v>0</v>
      </c>
    </row>
    <row r="104" spans="3:15">
      <c r="C104" s="55">
        <v>633884000</v>
      </c>
      <c r="D104" s="55">
        <v>128</v>
      </c>
      <c r="E104" s="55">
        <v>0</v>
      </c>
      <c r="F104" s="55">
        <v>0</v>
      </c>
      <c r="G104" s="55">
        <v>116710</v>
      </c>
      <c r="H104" s="55">
        <v>0</v>
      </c>
      <c r="I104" s="55">
        <v>0</v>
      </c>
      <c r="J104" s="55">
        <v>0</v>
      </c>
      <c r="K104" s="55">
        <v>5.0671117900000002</v>
      </c>
      <c r="L104" s="55">
        <v>0</v>
      </c>
      <c r="M104" s="55">
        <v>0</v>
      </c>
      <c r="N104" s="55">
        <v>0.118653364898602</v>
      </c>
      <c r="O104" s="55">
        <v>0</v>
      </c>
    </row>
    <row r="105" spans="3:15">
      <c r="C105" s="55">
        <v>629916000</v>
      </c>
      <c r="D105" s="55">
        <v>75</v>
      </c>
      <c r="E105" s="55">
        <v>0</v>
      </c>
      <c r="F105" s="55">
        <v>2</v>
      </c>
      <c r="G105" s="55">
        <v>1920</v>
      </c>
      <c r="H105" s="55">
        <v>41</v>
      </c>
      <c r="I105" s="55">
        <v>3</v>
      </c>
      <c r="J105" s="55">
        <v>0.47712125500000002</v>
      </c>
      <c r="K105" s="55">
        <v>3.2835273649999999</v>
      </c>
      <c r="L105" s="55">
        <v>1.62324929</v>
      </c>
      <c r="M105" s="55">
        <v>0.60205999099999996</v>
      </c>
      <c r="N105" s="55">
        <v>0.117902205091532</v>
      </c>
      <c r="O105" s="55">
        <v>0</v>
      </c>
    </row>
    <row r="106" spans="3:15">
      <c r="C106" s="55">
        <v>633217000</v>
      </c>
      <c r="D106" s="55">
        <v>165</v>
      </c>
      <c r="E106" s="55">
        <v>0</v>
      </c>
      <c r="F106" s="55">
        <v>0</v>
      </c>
      <c r="G106" s="55">
        <v>96280</v>
      </c>
      <c r="H106" s="55">
        <v>4</v>
      </c>
      <c r="I106" s="55">
        <v>1</v>
      </c>
      <c r="J106" s="55">
        <v>0</v>
      </c>
      <c r="K106" s="55">
        <v>4.9835405919999998</v>
      </c>
      <c r="L106" s="55">
        <v>0.69897000399999998</v>
      </c>
      <c r="M106" s="55">
        <v>0.30102999600000002</v>
      </c>
      <c r="N106" s="55">
        <v>0.116227723694404</v>
      </c>
      <c r="O106" s="55">
        <v>0</v>
      </c>
    </row>
    <row r="107" spans="3:15">
      <c r="C107" s="55">
        <v>605359000</v>
      </c>
      <c r="D107" s="55">
        <v>135</v>
      </c>
      <c r="E107" s="55">
        <v>0</v>
      </c>
      <c r="F107" s="55">
        <v>3</v>
      </c>
      <c r="G107" s="55">
        <v>630</v>
      </c>
      <c r="H107" s="55">
        <v>0</v>
      </c>
      <c r="I107" s="55">
        <v>1</v>
      </c>
      <c r="J107" s="55">
        <v>0.60205999099999996</v>
      </c>
      <c r="K107" s="55">
        <v>2.8000293589999998</v>
      </c>
      <c r="L107" s="55">
        <v>0</v>
      </c>
      <c r="M107" s="55">
        <v>0.30102999600000002</v>
      </c>
      <c r="N107" s="55">
        <v>0.115903383474715</v>
      </c>
      <c r="O107" s="55">
        <v>0</v>
      </c>
    </row>
    <row r="108" spans="3:15">
      <c r="C108" s="55">
        <v>621085000</v>
      </c>
      <c r="D108" s="55">
        <v>153</v>
      </c>
      <c r="E108" s="55">
        <v>0</v>
      </c>
      <c r="F108" s="55">
        <v>4</v>
      </c>
      <c r="G108" s="55">
        <v>250</v>
      </c>
      <c r="H108" s="55">
        <v>0</v>
      </c>
      <c r="I108" s="55">
        <v>8</v>
      </c>
      <c r="J108" s="55">
        <v>0.69897000399999998</v>
      </c>
      <c r="K108" s="55">
        <v>2.3996737210000001</v>
      </c>
      <c r="L108" s="55">
        <v>0</v>
      </c>
      <c r="M108" s="55">
        <v>0.95424250899999996</v>
      </c>
      <c r="N108" s="55">
        <v>0.115663327173282</v>
      </c>
      <c r="O108" s="55">
        <v>0</v>
      </c>
    </row>
    <row r="109" spans="3:15">
      <c r="C109" s="55">
        <v>669947000</v>
      </c>
      <c r="D109" s="55">
        <v>154</v>
      </c>
      <c r="E109" s="55">
        <v>0</v>
      </c>
      <c r="F109" s="55">
        <v>3</v>
      </c>
      <c r="G109" s="55">
        <v>560</v>
      </c>
      <c r="H109" s="55">
        <v>1</v>
      </c>
      <c r="I109" s="55">
        <v>2</v>
      </c>
      <c r="J109" s="55">
        <v>0.60205999099999996</v>
      </c>
      <c r="K109" s="55">
        <v>2.7489628609999999</v>
      </c>
      <c r="L109" s="55">
        <v>0.30102999600000002</v>
      </c>
      <c r="M109" s="55">
        <v>0.47712125500000002</v>
      </c>
      <c r="N109" s="55">
        <v>0.114426245160475</v>
      </c>
      <c r="O109" s="55">
        <v>0</v>
      </c>
    </row>
    <row r="110" spans="3:15">
      <c r="C110" s="55">
        <v>674784000</v>
      </c>
      <c r="D110" s="55">
        <v>34</v>
      </c>
      <c r="E110" s="55">
        <v>0</v>
      </c>
      <c r="F110" s="55">
        <v>2</v>
      </c>
      <c r="G110" s="55">
        <v>1360</v>
      </c>
      <c r="H110" s="55">
        <v>0</v>
      </c>
      <c r="I110" s="55">
        <v>1</v>
      </c>
      <c r="J110" s="55">
        <v>0.47712125500000002</v>
      </c>
      <c r="K110" s="55">
        <v>3.1338581250000002</v>
      </c>
      <c r="L110" s="55">
        <v>0</v>
      </c>
      <c r="M110" s="55">
        <v>0.30102999600000002</v>
      </c>
      <c r="N110" s="55">
        <v>0.111527111697045</v>
      </c>
      <c r="O110" s="55">
        <v>0</v>
      </c>
    </row>
    <row r="111" spans="3:15">
      <c r="C111" s="55">
        <v>604337000</v>
      </c>
      <c r="D111" s="55">
        <v>9</v>
      </c>
      <c r="E111" s="55">
        <v>0</v>
      </c>
      <c r="F111" s="55">
        <v>20</v>
      </c>
      <c r="G111" s="55">
        <v>0</v>
      </c>
      <c r="H111" s="55">
        <v>7</v>
      </c>
      <c r="I111" s="55">
        <v>11</v>
      </c>
      <c r="J111" s="55">
        <v>1.322219295</v>
      </c>
      <c r="K111" s="55">
        <v>0</v>
      </c>
      <c r="L111" s="55">
        <v>0.90308998699999998</v>
      </c>
      <c r="M111" s="55">
        <v>1.0791812460000001</v>
      </c>
      <c r="N111" s="55">
        <v>0.110484156636164</v>
      </c>
      <c r="O111" s="55">
        <v>0</v>
      </c>
    </row>
    <row r="112" spans="3:15">
      <c r="C112" s="55">
        <v>604255000</v>
      </c>
      <c r="D112" s="55">
        <v>66</v>
      </c>
      <c r="E112" s="55">
        <v>0</v>
      </c>
      <c r="F112" s="55">
        <v>3</v>
      </c>
      <c r="G112" s="55">
        <v>350</v>
      </c>
      <c r="H112" s="55">
        <v>4</v>
      </c>
      <c r="I112" s="55">
        <v>4</v>
      </c>
      <c r="J112" s="55">
        <v>0.60205999099999996</v>
      </c>
      <c r="K112" s="55">
        <v>2.545307116</v>
      </c>
      <c r="L112" s="55">
        <v>0.69897000399999998</v>
      </c>
      <c r="M112" s="55">
        <v>0.69897000399999998</v>
      </c>
      <c r="N112" s="55">
        <v>0.107546367981899</v>
      </c>
      <c r="O112" s="55">
        <v>0</v>
      </c>
    </row>
    <row r="113" spans="3:15">
      <c r="C113" s="55">
        <v>674786000</v>
      </c>
      <c r="D113" s="55">
        <v>148</v>
      </c>
      <c r="E113" s="55">
        <v>0</v>
      </c>
      <c r="F113" s="55">
        <v>0</v>
      </c>
      <c r="G113" s="55">
        <v>48120</v>
      </c>
      <c r="H113" s="55">
        <v>0</v>
      </c>
      <c r="I113" s="55">
        <v>0</v>
      </c>
      <c r="J113" s="55">
        <v>0</v>
      </c>
      <c r="K113" s="55">
        <v>4.682334644</v>
      </c>
      <c r="L113" s="55">
        <v>0</v>
      </c>
      <c r="M113" s="55">
        <v>0</v>
      </c>
      <c r="N113" s="55">
        <v>0.104571030342449</v>
      </c>
      <c r="O113" s="55">
        <v>0</v>
      </c>
    </row>
    <row r="114" spans="3:15">
      <c r="C114" s="55">
        <v>669948000</v>
      </c>
      <c r="D114" s="55">
        <v>13</v>
      </c>
      <c r="E114" s="55">
        <v>0</v>
      </c>
      <c r="F114" s="55">
        <v>3</v>
      </c>
      <c r="G114" s="55">
        <v>280</v>
      </c>
      <c r="H114" s="55">
        <v>0</v>
      </c>
      <c r="I114" s="55">
        <v>4</v>
      </c>
      <c r="J114" s="55">
        <v>0.60205999099999996</v>
      </c>
      <c r="K114" s="55">
        <v>2.4487063199999999</v>
      </c>
      <c r="L114" s="55">
        <v>0</v>
      </c>
      <c r="M114" s="55">
        <v>0.69897000399999998</v>
      </c>
      <c r="N114" s="55">
        <v>0.10416774781497801</v>
      </c>
      <c r="O114" s="55">
        <v>0</v>
      </c>
    </row>
    <row r="115" spans="3:15">
      <c r="C115" s="55">
        <v>621083000</v>
      </c>
      <c r="D115" s="55">
        <v>156</v>
      </c>
      <c r="E115" s="55">
        <v>0</v>
      </c>
      <c r="F115" s="55">
        <v>2</v>
      </c>
      <c r="G115" s="55">
        <v>870</v>
      </c>
      <c r="H115" s="55">
        <v>0</v>
      </c>
      <c r="I115" s="55">
        <v>0</v>
      </c>
      <c r="J115" s="55">
        <v>0.47712125500000002</v>
      </c>
      <c r="K115" s="55">
        <v>2.9400181550000002</v>
      </c>
      <c r="L115" s="55">
        <v>0</v>
      </c>
      <c r="M115" s="55">
        <v>0</v>
      </c>
      <c r="N115" s="55">
        <v>0.103925580253498</v>
      </c>
      <c r="O115" s="55">
        <v>0</v>
      </c>
    </row>
    <row r="116" spans="3:15">
      <c r="C116" s="55">
        <v>661178000</v>
      </c>
      <c r="D116" s="55">
        <v>86</v>
      </c>
      <c r="E116" s="55">
        <v>1</v>
      </c>
      <c r="F116" s="55">
        <v>17</v>
      </c>
      <c r="G116" s="55">
        <v>0</v>
      </c>
      <c r="H116" s="55">
        <v>0</v>
      </c>
      <c r="I116" s="55">
        <v>0</v>
      </c>
      <c r="J116" s="55">
        <v>1.255272505</v>
      </c>
      <c r="K116" s="55">
        <v>0</v>
      </c>
      <c r="L116" s="55">
        <v>0</v>
      </c>
      <c r="M116" s="55">
        <v>0</v>
      </c>
      <c r="N116" s="55">
        <v>9.9571680899326401E-2</v>
      </c>
      <c r="O116" s="55">
        <v>0</v>
      </c>
    </row>
    <row r="117" spans="3:15">
      <c r="C117" s="55">
        <v>633214000</v>
      </c>
      <c r="D117" s="55">
        <v>124</v>
      </c>
      <c r="E117" s="55">
        <v>0</v>
      </c>
      <c r="F117" s="55">
        <v>1</v>
      </c>
      <c r="G117" s="55">
        <v>1570</v>
      </c>
      <c r="H117" s="55">
        <v>0</v>
      </c>
      <c r="I117" s="55">
        <v>0</v>
      </c>
      <c r="J117" s="55">
        <v>0.30102999600000002</v>
      </c>
      <c r="K117" s="55">
        <v>3.1961761850000001</v>
      </c>
      <c r="L117" s="55">
        <v>0</v>
      </c>
      <c r="M117" s="55">
        <v>0</v>
      </c>
      <c r="N117" s="55">
        <v>9.1557381988285502E-2</v>
      </c>
      <c r="O117" s="55">
        <v>0</v>
      </c>
    </row>
    <row r="118" spans="3:15">
      <c r="C118" s="55">
        <v>601624000</v>
      </c>
      <c r="D118" s="55">
        <v>163</v>
      </c>
      <c r="E118" s="55">
        <v>0</v>
      </c>
      <c r="F118" s="55">
        <v>1</v>
      </c>
      <c r="G118" s="55">
        <v>1250</v>
      </c>
      <c r="H118" s="55">
        <v>0</v>
      </c>
      <c r="I118" s="55">
        <v>0</v>
      </c>
      <c r="J118" s="55">
        <v>0.30102999600000002</v>
      </c>
      <c r="K118" s="55">
        <v>3.0972573099999998</v>
      </c>
      <c r="L118" s="55">
        <v>0</v>
      </c>
      <c r="M118" s="55">
        <v>0</v>
      </c>
      <c r="N118" s="55">
        <v>8.8562008443960505E-2</v>
      </c>
      <c r="O118" s="55">
        <v>0</v>
      </c>
    </row>
    <row r="119" spans="3:15">
      <c r="C119" s="55">
        <v>604256000</v>
      </c>
      <c r="D119" s="55">
        <v>113</v>
      </c>
      <c r="E119" s="55">
        <v>0</v>
      </c>
      <c r="F119" s="55">
        <v>0</v>
      </c>
      <c r="G119" s="55">
        <v>11700</v>
      </c>
      <c r="H119" s="55">
        <v>2</v>
      </c>
      <c r="I119" s="55">
        <v>13</v>
      </c>
      <c r="J119" s="55">
        <v>0</v>
      </c>
      <c r="K119" s="55">
        <v>4.0682229789999997</v>
      </c>
      <c r="L119" s="55">
        <v>0.47712125500000002</v>
      </c>
      <c r="M119" s="55">
        <v>1.1461280359999999</v>
      </c>
      <c r="N119" s="55">
        <v>8.7392312655330803E-2</v>
      </c>
      <c r="O119" s="55">
        <v>0</v>
      </c>
    </row>
    <row r="120" spans="3:15">
      <c r="C120" s="55">
        <v>674805000</v>
      </c>
      <c r="D120" s="55">
        <v>123</v>
      </c>
      <c r="E120" s="55">
        <v>0</v>
      </c>
      <c r="F120" s="55">
        <v>0</v>
      </c>
      <c r="G120" s="55">
        <v>13260</v>
      </c>
      <c r="H120" s="55">
        <v>0</v>
      </c>
      <c r="I120" s="55">
        <v>0</v>
      </c>
      <c r="J120" s="55">
        <v>0</v>
      </c>
      <c r="K120" s="55">
        <v>4.1225762750000001</v>
      </c>
      <c r="L120" s="55">
        <v>0</v>
      </c>
      <c r="M120" s="55">
        <v>0</v>
      </c>
      <c r="N120" s="55">
        <v>8.6725296886019002E-2</v>
      </c>
      <c r="O120" s="55">
        <v>0</v>
      </c>
    </row>
    <row r="121" spans="3:15">
      <c r="C121" s="55">
        <v>674230000</v>
      </c>
      <c r="D121" s="55">
        <v>111</v>
      </c>
      <c r="E121" s="55">
        <v>0</v>
      </c>
      <c r="F121" s="55">
        <v>0</v>
      </c>
      <c r="G121" s="55">
        <v>12250</v>
      </c>
      <c r="H121" s="55">
        <v>0</v>
      </c>
      <c r="I121" s="55">
        <v>0</v>
      </c>
      <c r="J121" s="55">
        <v>0</v>
      </c>
      <c r="K121" s="55">
        <v>4.0881715400000003</v>
      </c>
      <c r="L121" s="55">
        <v>0</v>
      </c>
      <c r="M121" s="55">
        <v>0</v>
      </c>
      <c r="N121" s="55">
        <v>8.5723571775702306E-2</v>
      </c>
      <c r="O121" s="55">
        <v>0</v>
      </c>
    </row>
    <row r="122" spans="3:15">
      <c r="C122" s="55">
        <v>623010000</v>
      </c>
      <c r="D122" s="55">
        <v>162</v>
      </c>
      <c r="E122" s="55">
        <v>1</v>
      </c>
      <c r="F122" s="55">
        <v>0</v>
      </c>
      <c r="G122" s="55">
        <v>11140</v>
      </c>
      <c r="H122" s="55">
        <v>0</v>
      </c>
      <c r="I122" s="55">
        <v>0</v>
      </c>
      <c r="J122" s="55">
        <v>0</v>
      </c>
      <c r="K122" s="55">
        <v>4.0469241739999999</v>
      </c>
      <c r="L122" s="55">
        <v>0</v>
      </c>
      <c r="M122" s="55">
        <v>0</v>
      </c>
      <c r="N122" s="55">
        <v>8.4536445949178404E-2</v>
      </c>
      <c r="O122" s="55">
        <v>0</v>
      </c>
    </row>
    <row r="123" spans="3:15">
      <c r="C123" s="55">
        <v>674231000</v>
      </c>
      <c r="D123" s="55">
        <v>94</v>
      </c>
      <c r="E123" s="55">
        <v>0</v>
      </c>
      <c r="F123" s="55">
        <v>0</v>
      </c>
      <c r="G123" s="55">
        <v>10530</v>
      </c>
      <c r="H123" s="55">
        <v>0</v>
      </c>
      <c r="I123" s="55">
        <v>0</v>
      </c>
      <c r="J123" s="55">
        <v>0</v>
      </c>
      <c r="K123" s="55">
        <v>4.0224696130000002</v>
      </c>
      <c r="L123" s="55">
        <v>0</v>
      </c>
      <c r="M123" s="55">
        <v>0</v>
      </c>
      <c r="N123" s="55">
        <v>8.3839692125885601E-2</v>
      </c>
      <c r="O123" s="55">
        <v>0</v>
      </c>
    </row>
    <row r="124" spans="3:15">
      <c r="C124" s="55">
        <v>637361000</v>
      </c>
      <c r="D124" s="55">
        <v>131</v>
      </c>
      <c r="E124" s="55">
        <v>0</v>
      </c>
      <c r="F124" s="55">
        <v>0</v>
      </c>
      <c r="G124" s="55">
        <v>9320</v>
      </c>
      <c r="H124" s="55">
        <v>0</v>
      </c>
      <c r="I124" s="55">
        <v>0</v>
      </c>
      <c r="J124" s="55">
        <v>0</v>
      </c>
      <c r="K124" s="55">
        <v>3.9694625079999999</v>
      </c>
      <c r="L124" s="55">
        <v>0</v>
      </c>
      <c r="M124" s="55">
        <v>0</v>
      </c>
      <c r="N124" s="55">
        <v>8.2347308775958306E-2</v>
      </c>
      <c r="O124" s="55">
        <v>0</v>
      </c>
    </row>
    <row r="125" spans="3:15">
      <c r="C125" s="55">
        <v>661089000</v>
      </c>
      <c r="D125" s="55">
        <v>23</v>
      </c>
      <c r="E125" s="55">
        <v>0</v>
      </c>
      <c r="F125" s="55">
        <v>11</v>
      </c>
      <c r="G125" s="55">
        <v>0</v>
      </c>
      <c r="H125" s="55">
        <v>1</v>
      </c>
      <c r="I125" s="55">
        <v>0</v>
      </c>
      <c r="J125" s="55">
        <v>1.0791812460000001</v>
      </c>
      <c r="K125" s="55">
        <v>0</v>
      </c>
      <c r="L125" s="55">
        <v>0.30102999600000002</v>
      </c>
      <c r="M125" s="55">
        <v>0</v>
      </c>
      <c r="N125" s="55">
        <v>8.0389134680375104E-2</v>
      </c>
      <c r="O125" s="55">
        <v>0</v>
      </c>
    </row>
    <row r="126" spans="3:15">
      <c r="C126" s="55">
        <v>648164000</v>
      </c>
      <c r="D126" s="55">
        <v>96</v>
      </c>
      <c r="E126" s="55">
        <v>0</v>
      </c>
      <c r="F126" s="55">
        <v>10</v>
      </c>
      <c r="G126" s="55">
        <v>0</v>
      </c>
      <c r="H126" s="55">
        <v>0</v>
      </c>
      <c r="I126" s="55">
        <v>14</v>
      </c>
      <c r="J126" s="55">
        <v>1.0413926849999999</v>
      </c>
      <c r="K126" s="55">
        <v>0</v>
      </c>
      <c r="L126" s="55">
        <v>0</v>
      </c>
      <c r="M126" s="55">
        <v>1.1760912590000001</v>
      </c>
      <c r="N126" s="55">
        <v>7.8833995018048303E-2</v>
      </c>
      <c r="O126" s="55">
        <v>0</v>
      </c>
    </row>
    <row r="127" spans="3:15">
      <c r="C127" s="55">
        <v>679390000</v>
      </c>
      <c r="D127" s="55">
        <v>43</v>
      </c>
      <c r="E127" s="55">
        <v>0</v>
      </c>
      <c r="F127" s="55">
        <v>1</v>
      </c>
      <c r="G127" s="55">
        <v>460</v>
      </c>
      <c r="H127" s="55">
        <v>20</v>
      </c>
      <c r="I127" s="55">
        <v>4</v>
      </c>
      <c r="J127" s="55">
        <v>0.30102999600000002</v>
      </c>
      <c r="K127" s="55">
        <v>2.6637009250000001</v>
      </c>
      <c r="L127" s="55">
        <v>1.322219295</v>
      </c>
      <c r="M127" s="55">
        <v>0.69897000399999998</v>
      </c>
      <c r="N127" s="55">
        <v>7.7688858828326393E-2</v>
      </c>
      <c r="O127" s="55">
        <v>0</v>
      </c>
    </row>
    <row r="128" spans="3:15">
      <c r="C128" s="55">
        <v>604308000</v>
      </c>
      <c r="D128" s="55">
        <v>38</v>
      </c>
      <c r="E128" s="55">
        <v>0</v>
      </c>
      <c r="F128" s="55">
        <v>1</v>
      </c>
      <c r="G128" s="55">
        <v>450</v>
      </c>
      <c r="H128" s="55">
        <v>115</v>
      </c>
      <c r="I128" s="55">
        <v>1</v>
      </c>
      <c r="J128" s="55">
        <v>0.30102999600000002</v>
      </c>
      <c r="K128" s="55">
        <v>2.6541765420000001</v>
      </c>
      <c r="L128" s="55">
        <v>2.0644579890000001</v>
      </c>
      <c r="M128" s="55">
        <v>0.30102999600000002</v>
      </c>
      <c r="N128" s="55">
        <v>7.6733596745186206E-2</v>
      </c>
      <c r="O128" s="55">
        <v>0</v>
      </c>
    </row>
    <row r="129" spans="3:15">
      <c r="C129" s="55">
        <v>621311000</v>
      </c>
      <c r="D129" s="55">
        <v>55</v>
      </c>
      <c r="E129" s="55">
        <v>0</v>
      </c>
      <c r="F129" s="55">
        <v>0</v>
      </c>
      <c r="G129" s="55">
        <v>5110</v>
      </c>
      <c r="H129" s="55">
        <v>0</v>
      </c>
      <c r="I129" s="55">
        <v>0</v>
      </c>
      <c r="J129" s="55">
        <v>0</v>
      </c>
      <c r="K129" s="55">
        <v>3.7085058809999998</v>
      </c>
      <c r="L129" s="55">
        <v>0</v>
      </c>
      <c r="M129" s="55">
        <v>0</v>
      </c>
      <c r="N129" s="55">
        <v>7.5347454952377296E-2</v>
      </c>
      <c r="O129" s="55">
        <v>0</v>
      </c>
    </row>
    <row r="130" spans="3:15">
      <c r="C130" s="55">
        <v>621086000</v>
      </c>
      <c r="D130" s="55">
        <v>132</v>
      </c>
      <c r="E130" s="55">
        <v>0</v>
      </c>
      <c r="F130" s="55">
        <v>1</v>
      </c>
      <c r="G130" s="55">
        <v>350</v>
      </c>
      <c r="H130" s="55">
        <v>0</v>
      </c>
      <c r="I130" s="55">
        <v>1</v>
      </c>
      <c r="J130" s="55">
        <v>0.30102999600000002</v>
      </c>
      <c r="K130" s="55">
        <v>2.545307116</v>
      </c>
      <c r="L130" s="55">
        <v>0</v>
      </c>
      <c r="M130" s="55">
        <v>0.30102999600000002</v>
      </c>
      <c r="N130" s="55">
        <v>7.3931438984922299E-2</v>
      </c>
      <c r="O130" s="55">
        <v>0</v>
      </c>
    </row>
    <row r="131" spans="3:15">
      <c r="C131" s="55">
        <v>601222000</v>
      </c>
      <c r="D131" s="55">
        <v>12</v>
      </c>
      <c r="E131" s="55">
        <v>0</v>
      </c>
      <c r="F131" s="55">
        <v>0</v>
      </c>
      <c r="G131" s="55">
        <v>4180</v>
      </c>
      <c r="H131" s="55">
        <v>0</v>
      </c>
      <c r="I131" s="55">
        <v>0</v>
      </c>
      <c r="J131" s="55">
        <v>0</v>
      </c>
      <c r="K131" s="55">
        <v>3.6212801680000002</v>
      </c>
      <c r="L131" s="55">
        <v>0</v>
      </c>
      <c r="M131" s="55">
        <v>0</v>
      </c>
      <c r="N131" s="55">
        <v>7.3132243644212502E-2</v>
      </c>
      <c r="O131" s="55">
        <v>0</v>
      </c>
    </row>
    <row r="132" spans="3:15">
      <c r="C132" s="55" t="s">
        <v>11</v>
      </c>
      <c r="D132" s="55">
        <v>139</v>
      </c>
      <c r="E132" s="55">
        <v>0</v>
      </c>
      <c r="F132" s="55">
        <v>0</v>
      </c>
      <c r="G132" s="55">
        <v>4170</v>
      </c>
      <c r="H132" s="55">
        <v>0</v>
      </c>
      <c r="I132" s="55">
        <v>0</v>
      </c>
      <c r="J132" s="55">
        <v>0</v>
      </c>
      <c r="K132" s="55">
        <v>3.6202401900000001</v>
      </c>
      <c r="L132" s="55">
        <v>0</v>
      </c>
      <c r="M132" s="55">
        <v>0</v>
      </c>
      <c r="N132" s="55">
        <v>7.3106197436875395E-2</v>
      </c>
      <c r="O132" s="55">
        <v>0</v>
      </c>
    </row>
    <row r="133" spans="3:15">
      <c r="C133" s="55">
        <v>665443000</v>
      </c>
      <c r="D133" s="55">
        <v>103</v>
      </c>
      <c r="E133" s="55">
        <v>0</v>
      </c>
      <c r="F133" s="55">
        <v>0</v>
      </c>
      <c r="G133" s="55">
        <v>3560</v>
      </c>
      <c r="H133" s="55">
        <v>1</v>
      </c>
      <c r="I133" s="55">
        <v>0</v>
      </c>
      <c r="J133" s="55">
        <v>0</v>
      </c>
      <c r="K133" s="55">
        <v>3.5515719739999998</v>
      </c>
      <c r="L133" s="55">
        <v>0.30102999600000002</v>
      </c>
      <c r="M133" s="55">
        <v>0</v>
      </c>
      <c r="N133" s="55">
        <v>7.1405204633672295E-2</v>
      </c>
      <c r="O133" s="55">
        <v>0</v>
      </c>
    </row>
    <row r="134" spans="3:15">
      <c r="C134" s="55" t="s">
        <v>10</v>
      </c>
      <c r="D134" s="55">
        <v>138</v>
      </c>
      <c r="E134" s="55">
        <v>0</v>
      </c>
      <c r="F134" s="55">
        <v>0</v>
      </c>
      <c r="G134" s="55">
        <v>3370</v>
      </c>
      <c r="H134" s="55">
        <v>0</v>
      </c>
      <c r="I134" s="55">
        <v>0</v>
      </c>
      <c r="J134" s="55">
        <v>0</v>
      </c>
      <c r="K134" s="55">
        <v>3.5277587530000001</v>
      </c>
      <c r="L134" s="55">
        <v>0</v>
      </c>
      <c r="M134" s="55">
        <v>0</v>
      </c>
      <c r="N134" s="55">
        <v>7.0823903112493605E-2</v>
      </c>
      <c r="O134" s="55">
        <v>0</v>
      </c>
    </row>
    <row r="135" spans="3:15">
      <c r="C135" s="55">
        <v>622382000</v>
      </c>
      <c r="D135" s="55">
        <v>71</v>
      </c>
      <c r="E135" s="55">
        <v>0</v>
      </c>
      <c r="F135" s="55">
        <v>0</v>
      </c>
      <c r="G135" s="55">
        <v>2580</v>
      </c>
      <c r="H135" s="55">
        <v>5</v>
      </c>
      <c r="I135" s="55">
        <v>4</v>
      </c>
      <c r="J135" s="55">
        <v>0</v>
      </c>
      <c r="K135" s="55">
        <v>3.411788005</v>
      </c>
      <c r="L135" s="55">
        <v>0.77815124999999996</v>
      </c>
      <c r="M135" s="55">
        <v>0.69897000399999998</v>
      </c>
      <c r="N135" s="55">
        <v>6.9164788712265404E-2</v>
      </c>
      <c r="O135" s="55">
        <v>0</v>
      </c>
    </row>
    <row r="136" spans="3:15">
      <c r="C136" s="55">
        <v>665901000</v>
      </c>
      <c r="D136" s="55">
        <v>8</v>
      </c>
      <c r="E136" s="55">
        <v>0</v>
      </c>
      <c r="F136" s="55">
        <v>0</v>
      </c>
      <c r="G136" s="55">
        <v>2220</v>
      </c>
      <c r="H136" s="55">
        <v>0</v>
      </c>
      <c r="I136" s="55">
        <v>0</v>
      </c>
      <c r="J136" s="55">
        <v>0</v>
      </c>
      <c r="K136" s="55">
        <v>3.3465485589999999</v>
      </c>
      <c r="L136" s="55">
        <v>0</v>
      </c>
      <c r="M136" s="55">
        <v>0</v>
      </c>
      <c r="N136" s="55">
        <v>6.6541750057709403E-2</v>
      </c>
      <c r="O136" s="55">
        <v>0</v>
      </c>
    </row>
    <row r="137" spans="3:15">
      <c r="C137" s="55">
        <v>679910000</v>
      </c>
      <c r="D137" s="55">
        <v>144</v>
      </c>
      <c r="E137" s="55">
        <v>0</v>
      </c>
      <c r="F137" s="55">
        <v>7</v>
      </c>
      <c r="G137" s="55">
        <v>0</v>
      </c>
      <c r="H137" s="55">
        <v>2</v>
      </c>
      <c r="I137" s="55">
        <v>16</v>
      </c>
      <c r="J137" s="55">
        <v>0.90308998699999998</v>
      </c>
      <c r="K137" s="55">
        <v>0</v>
      </c>
      <c r="L137" s="55">
        <v>0.47712125500000002</v>
      </c>
      <c r="M137" s="55">
        <v>1.230448921</v>
      </c>
      <c r="N137" s="55">
        <v>6.6510055478443797E-2</v>
      </c>
      <c r="O137" s="55">
        <v>0</v>
      </c>
    </row>
    <row r="138" spans="3:15">
      <c r="C138" s="55">
        <v>661072000</v>
      </c>
      <c r="D138" s="55">
        <v>117</v>
      </c>
      <c r="E138" s="55">
        <v>0</v>
      </c>
      <c r="F138" s="55">
        <v>0</v>
      </c>
      <c r="G138" s="55">
        <v>2130</v>
      </c>
      <c r="H138" s="55">
        <v>0</v>
      </c>
      <c r="I138" s="55">
        <v>0</v>
      </c>
      <c r="J138" s="55">
        <v>0</v>
      </c>
      <c r="K138" s="55">
        <v>3.32858345</v>
      </c>
      <c r="L138" s="55">
        <v>0</v>
      </c>
      <c r="M138" s="55">
        <v>0</v>
      </c>
      <c r="N138" s="55">
        <v>6.6130567830572695E-2</v>
      </c>
      <c r="O138" s="55">
        <v>0</v>
      </c>
    </row>
    <row r="139" spans="3:15">
      <c r="C139" s="55">
        <v>661071000</v>
      </c>
      <c r="D139" s="55">
        <v>92</v>
      </c>
      <c r="E139" s="55">
        <v>0</v>
      </c>
      <c r="F139" s="55">
        <v>0</v>
      </c>
      <c r="G139" s="55">
        <v>1380</v>
      </c>
      <c r="H139" s="55">
        <v>0</v>
      </c>
      <c r="I139" s="55">
        <v>1</v>
      </c>
      <c r="J139" s="55">
        <v>0</v>
      </c>
      <c r="K139" s="55">
        <v>3.1401936789999998</v>
      </c>
      <c r="L139" s="55">
        <v>0</v>
      </c>
      <c r="M139" s="55">
        <v>0.30102999600000002</v>
      </c>
      <c r="N139" s="55">
        <v>6.2394984705800502E-2</v>
      </c>
      <c r="O139" s="55">
        <v>0</v>
      </c>
    </row>
    <row r="140" spans="3:15">
      <c r="C140" s="55">
        <v>645386000</v>
      </c>
      <c r="D140" s="55">
        <v>125</v>
      </c>
      <c r="E140" s="55">
        <v>0</v>
      </c>
      <c r="F140" s="55">
        <v>0</v>
      </c>
      <c r="G140" s="55">
        <v>800</v>
      </c>
      <c r="H140" s="55">
        <v>0</v>
      </c>
      <c r="I140" s="55">
        <v>0</v>
      </c>
      <c r="J140" s="55">
        <v>0</v>
      </c>
      <c r="K140" s="55">
        <v>2.9036325160000001</v>
      </c>
      <c r="L140" s="55">
        <v>0</v>
      </c>
      <c r="M140" s="55">
        <v>0</v>
      </c>
      <c r="N140" s="55">
        <v>5.7068401687986797E-2</v>
      </c>
      <c r="O140" s="55">
        <v>0</v>
      </c>
    </row>
    <row r="141" spans="3:15">
      <c r="C141" s="55">
        <v>602152000</v>
      </c>
      <c r="D141" s="55">
        <v>93</v>
      </c>
      <c r="E141" s="55">
        <v>0</v>
      </c>
      <c r="F141" s="55">
        <v>5</v>
      </c>
      <c r="G141" s="55">
        <v>0</v>
      </c>
      <c r="H141" s="55">
        <v>48</v>
      </c>
      <c r="I141" s="55">
        <v>22</v>
      </c>
      <c r="J141" s="55">
        <v>0.77815124999999996</v>
      </c>
      <c r="K141" s="55">
        <v>0</v>
      </c>
      <c r="L141" s="55">
        <v>1.69019608</v>
      </c>
      <c r="M141" s="55">
        <v>1.361727836</v>
      </c>
      <c r="N141" s="55">
        <v>5.70488698193116E-2</v>
      </c>
      <c r="O141" s="55">
        <v>0</v>
      </c>
    </row>
    <row r="142" spans="3:15">
      <c r="C142" s="55">
        <v>666474000</v>
      </c>
      <c r="D142" s="55">
        <v>137</v>
      </c>
      <c r="E142" s="55">
        <v>0</v>
      </c>
      <c r="F142" s="55">
        <v>0</v>
      </c>
      <c r="G142" s="55">
        <v>780</v>
      </c>
      <c r="H142" s="55">
        <v>0</v>
      </c>
      <c r="I142" s="55">
        <v>0</v>
      </c>
      <c r="J142" s="55">
        <v>0</v>
      </c>
      <c r="K142" s="55">
        <v>2.892651034</v>
      </c>
      <c r="L142" s="55">
        <v>0</v>
      </c>
      <c r="M142" s="55">
        <v>0</v>
      </c>
      <c r="N142" s="55">
        <v>5.6850419382363702E-2</v>
      </c>
      <c r="O142" s="55">
        <v>0</v>
      </c>
    </row>
    <row r="143" spans="3:15">
      <c r="C143" s="55">
        <v>661088000</v>
      </c>
      <c r="D143" s="55">
        <v>14</v>
      </c>
      <c r="E143" s="55">
        <v>0</v>
      </c>
      <c r="F143" s="55">
        <v>5</v>
      </c>
      <c r="G143" s="55">
        <v>0</v>
      </c>
      <c r="H143" s="55">
        <v>0</v>
      </c>
      <c r="I143" s="55">
        <v>0</v>
      </c>
      <c r="J143" s="55">
        <v>0.77815124999999996</v>
      </c>
      <c r="K143" s="55">
        <v>0</v>
      </c>
      <c r="L143" s="55">
        <v>0</v>
      </c>
      <c r="M143" s="55">
        <v>0</v>
      </c>
      <c r="N143" s="55">
        <v>5.5255769492035499E-2</v>
      </c>
      <c r="O143" s="55">
        <v>0</v>
      </c>
    </row>
    <row r="144" spans="3:15">
      <c r="C144" s="55">
        <v>601223000</v>
      </c>
      <c r="D144" s="55">
        <v>25</v>
      </c>
      <c r="E144" s="55">
        <v>0</v>
      </c>
      <c r="F144" s="55">
        <v>0</v>
      </c>
      <c r="G144" s="55">
        <v>630</v>
      </c>
      <c r="H144" s="55">
        <v>0</v>
      </c>
      <c r="I144" s="55">
        <v>0</v>
      </c>
      <c r="J144" s="55">
        <v>0</v>
      </c>
      <c r="K144" s="55">
        <v>2.8000293589999998</v>
      </c>
      <c r="L144" s="55">
        <v>0</v>
      </c>
      <c r="M144" s="55">
        <v>0</v>
      </c>
      <c r="N144" s="55">
        <v>5.5042778648232503E-2</v>
      </c>
      <c r="O144" s="55">
        <v>0</v>
      </c>
    </row>
    <row r="145" spans="3:15">
      <c r="C145" s="55">
        <v>679389000</v>
      </c>
      <c r="D145" s="55">
        <v>39</v>
      </c>
      <c r="E145" s="55">
        <v>0</v>
      </c>
      <c r="F145" s="55">
        <v>0</v>
      </c>
      <c r="G145" s="55">
        <v>520</v>
      </c>
      <c r="H145" s="55">
        <v>32</v>
      </c>
      <c r="I145" s="55">
        <v>5</v>
      </c>
      <c r="J145" s="55">
        <v>0</v>
      </c>
      <c r="K145" s="55">
        <v>2.7168377229999998</v>
      </c>
      <c r="L145" s="55">
        <v>1.5185139400000001</v>
      </c>
      <c r="M145" s="55">
        <v>0.77815124999999996</v>
      </c>
      <c r="N145" s="55">
        <v>5.4452421221988997E-2</v>
      </c>
      <c r="O145" s="55">
        <v>0</v>
      </c>
    </row>
    <row r="146" spans="3:15">
      <c r="C146" s="55">
        <v>648160000</v>
      </c>
      <c r="D146" s="55">
        <v>17</v>
      </c>
      <c r="E146" s="55">
        <v>0</v>
      </c>
      <c r="F146" s="55">
        <v>0</v>
      </c>
      <c r="G146" s="55">
        <v>580</v>
      </c>
      <c r="H146" s="55">
        <v>0</v>
      </c>
      <c r="I146" s="55">
        <v>0</v>
      </c>
      <c r="J146" s="55">
        <v>0</v>
      </c>
      <c r="K146" s="55">
        <v>2.7641761319999998</v>
      </c>
      <c r="L146" s="55">
        <v>0</v>
      </c>
      <c r="M146" s="55">
        <v>0</v>
      </c>
      <c r="N146" s="55">
        <v>5.4357690368936097E-2</v>
      </c>
      <c r="O146" s="55">
        <v>0</v>
      </c>
    </row>
    <row r="147" spans="3:15">
      <c r="C147" s="55">
        <v>679388000</v>
      </c>
      <c r="D147" s="55">
        <v>97</v>
      </c>
      <c r="E147" s="55">
        <v>0</v>
      </c>
      <c r="F147" s="55">
        <v>0</v>
      </c>
      <c r="G147" s="55">
        <v>500</v>
      </c>
      <c r="H147" s="55">
        <v>10</v>
      </c>
      <c r="I147" s="55">
        <v>2</v>
      </c>
      <c r="J147" s="55">
        <v>0</v>
      </c>
      <c r="K147" s="55">
        <v>2.6998377260000002</v>
      </c>
      <c r="L147" s="55">
        <v>1.0413926849999999</v>
      </c>
      <c r="M147" s="55">
        <v>0.47712125500000002</v>
      </c>
      <c r="N147" s="55">
        <v>5.3748180640761103E-2</v>
      </c>
      <c r="O147" s="55">
        <v>0</v>
      </c>
    </row>
    <row r="148" spans="3:15">
      <c r="C148" s="55">
        <v>637220000</v>
      </c>
      <c r="D148" s="55">
        <v>46</v>
      </c>
      <c r="E148" s="55">
        <v>0</v>
      </c>
      <c r="F148" s="55">
        <v>0</v>
      </c>
      <c r="G148" s="55">
        <v>480</v>
      </c>
      <c r="H148" s="55">
        <v>0</v>
      </c>
      <c r="I148" s="55">
        <v>0</v>
      </c>
      <c r="J148" s="55">
        <v>0</v>
      </c>
      <c r="K148" s="55">
        <v>2.6821450759999999</v>
      </c>
      <c r="L148" s="55">
        <v>0</v>
      </c>
      <c r="M148" s="55">
        <v>0</v>
      </c>
      <c r="N148" s="55">
        <v>5.2820347983830999E-2</v>
      </c>
      <c r="O148" s="55">
        <v>0</v>
      </c>
    </row>
    <row r="149" spans="3:15">
      <c r="C149" s="55">
        <v>679665000</v>
      </c>
      <c r="D149" s="55">
        <v>91</v>
      </c>
      <c r="E149" s="55">
        <v>0</v>
      </c>
      <c r="F149" s="55">
        <v>0</v>
      </c>
      <c r="G149" s="55">
        <v>450</v>
      </c>
      <c r="H149" s="55">
        <v>0</v>
      </c>
      <c r="I149" s="55">
        <v>0</v>
      </c>
      <c r="J149" s="55">
        <v>0</v>
      </c>
      <c r="K149" s="55">
        <v>2.6541765420000001</v>
      </c>
      <c r="L149" s="55">
        <v>0</v>
      </c>
      <c r="M149" s="55">
        <v>0</v>
      </c>
      <c r="N149" s="55">
        <v>5.2305638980526897E-2</v>
      </c>
      <c r="O149" s="55">
        <v>0</v>
      </c>
    </row>
    <row r="150" spans="3:15">
      <c r="C150" s="55">
        <v>667429000</v>
      </c>
      <c r="D150" s="55">
        <v>133</v>
      </c>
      <c r="E150" s="55">
        <v>0</v>
      </c>
      <c r="F150" s="55">
        <v>0</v>
      </c>
      <c r="G150" s="55">
        <v>430</v>
      </c>
      <c r="H150" s="55">
        <v>0</v>
      </c>
      <c r="I150" s="55">
        <v>0</v>
      </c>
      <c r="J150" s="55">
        <v>0</v>
      </c>
      <c r="K150" s="55">
        <v>2.6344772700000001</v>
      </c>
      <c r="L150" s="55">
        <v>0</v>
      </c>
      <c r="M150" s="55">
        <v>0</v>
      </c>
      <c r="N150" s="55">
        <v>5.1945958487420098E-2</v>
      </c>
      <c r="O150" s="55">
        <v>0</v>
      </c>
    </row>
    <row r="151" spans="3:15">
      <c r="C151" s="55">
        <v>624942000</v>
      </c>
      <c r="D151" s="55">
        <v>35</v>
      </c>
      <c r="E151" s="55">
        <v>0</v>
      </c>
      <c r="F151" s="55">
        <v>0</v>
      </c>
      <c r="G151" s="55">
        <v>390</v>
      </c>
      <c r="H151" s="55">
        <v>0</v>
      </c>
      <c r="I151" s="55">
        <v>0</v>
      </c>
      <c r="J151" s="55">
        <v>0</v>
      </c>
      <c r="K151" s="55">
        <v>2.5921767569999998</v>
      </c>
      <c r="L151" s="55">
        <v>0</v>
      </c>
      <c r="M151" s="55">
        <v>0</v>
      </c>
      <c r="N151" s="55">
        <v>5.1181497253866601E-2</v>
      </c>
      <c r="O151" s="55">
        <v>0</v>
      </c>
    </row>
    <row r="152" spans="3:15">
      <c r="C152" s="55">
        <v>604342000</v>
      </c>
      <c r="D152" s="55">
        <v>114</v>
      </c>
      <c r="E152" s="55">
        <v>1</v>
      </c>
      <c r="F152" s="55">
        <v>4</v>
      </c>
      <c r="G152" s="55">
        <v>0</v>
      </c>
      <c r="H152" s="55">
        <v>0</v>
      </c>
      <c r="I152" s="55">
        <v>4</v>
      </c>
      <c r="J152" s="55">
        <v>0.69897000399999998</v>
      </c>
      <c r="K152" s="55">
        <v>0</v>
      </c>
      <c r="L152" s="55">
        <v>0</v>
      </c>
      <c r="M152" s="55">
        <v>0.69897000399999998</v>
      </c>
      <c r="N152" s="55">
        <v>5.08213951299867E-2</v>
      </c>
      <c r="O152" s="55">
        <v>0</v>
      </c>
    </row>
    <row r="153" spans="3:15">
      <c r="C153" s="55">
        <v>679892000</v>
      </c>
      <c r="D153" s="55">
        <v>127</v>
      </c>
      <c r="E153" s="55">
        <v>0</v>
      </c>
      <c r="F153" s="55">
        <v>4</v>
      </c>
      <c r="G153" s="55">
        <v>0</v>
      </c>
      <c r="H153" s="55">
        <v>1</v>
      </c>
      <c r="I153" s="55">
        <v>0</v>
      </c>
      <c r="J153" s="55">
        <v>0.69897000399999998</v>
      </c>
      <c r="K153" s="55">
        <v>0</v>
      </c>
      <c r="L153" s="55">
        <v>0.30102999600000002</v>
      </c>
      <c r="M153" s="55">
        <v>0</v>
      </c>
      <c r="N153" s="55">
        <v>4.9990115964625402E-2</v>
      </c>
      <c r="O153" s="55">
        <v>0</v>
      </c>
    </row>
    <row r="154" spans="3:15">
      <c r="C154" s="55">
        <v>683122000</v>
      </c>
      <c r="D154" s="55">
        <v>122</v>
      </c>
      <c r="E154" s="55">
        <v>0</v>
      </c>
      <c r="F154" s="55">
        <v>0</v>
      </c>
      <c r="G154" s="55">
        <v>290</v>
      </c>
      <c r="H154" s="55">
        <v>0</v>
      </c>
      <c r="I154" s="55">
        <v>0</v>
      </c>
      <c r="J154" s="55">
        <v>0</v>
      </c>
      <c r="K154" s="55">
        <v>2.4638929890000001</v>
      </c>
      <c r="L154" s="55">
        <v>0</v>
      </c>
      <c r="M154" s="55">
        <v>0</v>
      </c>
      <c r="N154" s="55">
        <v>4.89277270297893E-2</v>
      </c>
      <c r="O154" s="55">
        <v>0</v>
      </c>
    </row>
    <row r="155" spans="3:15">
      <c r="C155" s="55">
        <v>666473000</v>
      </c>
      <c r="D155" s="55">
        <v>134</v>
      </c>
      <c r="E155" s="55">
        <v>0</v>
      </c>
      <c r="F155" s="55">
        <v>0</v>
      </c>
      <c r="G155" s="55">
        <v>190</v>
      </c>
      <c r="H155" s="55">
        <v>0</v>
      </c>
      <c r="I155" s="55">
        <v>0</v>
      </c>
      <c r="J155" s="55">
        <v>0</v>
      </c>
      <c r="K155" s="55">
        <v>2.281033367</v>
      </c>
      <c r="L155" s="55">
        <v>0</v>
      </c>
      <c r="M155" s="55">
        <v>0</v>
      </c>
      <c r="N155" s="55">
        <v>4.5877367808651502E-2</v>
      </c>
      <c r="O155" s="55">
        <v>0</v>
      </c>
    </row>
    <row r="156" spans="3:15">
      <c r="C156" s="55">
        <v>648237000</v>
      </c>
      <c r="D156" s="55">
        <v>56</v>
      </c>
      <c r="E156" s="55">
        <v>0</v>
      </c>
      <c r="F156" s="55">
        <v>3</v>
      </c>
      <c r="G156" s="55">
        <v>0</v>
      </c>
      <c r="H156" s="55">
        <v>2</v>
      </c>
      <c r="I156" s="55">
        <v>3</v>
      </c>
      <c r="J156" s="55">
        <v>0.60205999099999996</v>
      </c>
      <c r="K156" s="55">
        <v>0</v>
      </c>
      <c r="L156" s="55">
        <v>0.47712125500000002</v>
      </c>
      <c r="M156" s="55">
        <v>0.60205999099999996</v>
      </c>
      <c r="N156" s="55">
        <v>4.4827904417092598E-2</v>
      </c>
      <c r="O156" s="55">
        <v>0</v>
      </c>
    </row>
    <row r="157" spans="3:15">
      <c r="C157" s="55">
        <v>656136000</v>
      </c>
      <c r="D157" s="55">
        <v>151</v>
      </c>
      <c r="E157" s="55">
        <v>0</v>
      </c>
      <c r="F157" s="55">
        <v>3</v>
      </c>
      <c r="G157" s="55">
        <v>0</v>
      </c>
      <c r="H157" s="55">
        <v>11</v>
      </c>
      <c r="I157" s="55">
        <v>2</v>
      </c>
      <c r="J157" s="55">
        <v>0.60205999099999996</v>
      </c>
      <c r="K157" s="55">
        <v>0</v>
      </c>
      <c r="L157" s="55">
        <v>1.0791812460000001</v>
      </c>
      <c r="M157" s="55">
        <v>0.47712125500000002</v>
      </c>
      <c r="N157" s="55">
        <v>4.46951670840674E-2</v>
      </c>
      <c r="O157" s="55">
        <v>0</v>
      </c>
    </row>
    <row r="158" spans="3:15">
      <c r="C158" s="55">
        <v>666478000</v>
      </c>
      <c r="D158" s="55">
        <v>120</v>
      </c>
      <c r="E158" s="55">
        <v>0</v>
      </c>
      <c r="F158" s="55">
        <v>0</v>
      </c>
      <c r="G158" s="55">
        <v>160</v>
      </c>
      <c r="H158" s="55">
        <v>0</v>
      </c>
      <c r="I158" s="55">
        <v>0</v>
      </c>
      <c r="J158" s="55">
        <v>0</v>
      </c>
      <c r="K158" s="55">
        <v>2.2068258759999999</v>
      </c>
      <c r="L158" s="55">
        <v>0</v>
      </c>
      <c r="M158" s="55">
        <v>0</v>
      </c>
      <c r="N158" s="55">
        <v>4.4691835328645999E-2</v>
      </c>
      <c r="O158" s="55">
        <v>0</v>
      </c>
    </row>
    <row r="159" spans="3:15">
      <c r="C159" s="55">
        <v>659109000</v>
      </c>
      <c r="D159" s="55">
        <v>146</v>
      </c>
      <c r="E159" s="55">
        <v>0</v>
      </c>
      <c r="F159" s="55">
        <v>0</v>
      </c>
      <c r="G159" s="55">
        <v>140</v>
      </c>
      <c r="H159" s="55">
        <v>0</v>
      </c>
      <c r="I159" s="55">
        <v>0</v>
      </c>
      <c r="J159" s="55">
        <v>0</v>
      </c>
      <c r="K159" s="55">
        <v>2.149219113</v>
      </c>
      <c r="L159" s="55">
        <v>0</v>
      </c>
      <c r="M159" s="55">
        <v>0</v>
      </c>
      <c r="N159" s="55">
        <v>4.3791706612477603E-2</v>
      </c>
      <c r="O159" s="55">
        <v>0</v>
      </c>
    </row>
    <row r="160" spans="3:15">
      <c r="C160" s="55">
        <v>679391000</v>
      </c>
      <c r="D160" s="55">
        <v>109</v>
      </c>
      <c r="E160" s="55">
        <v>0</v>
      </c>
      <c r="F160" s="55">
        <v>1</v>
      </c>
      <c r="G160" s="55">
        <v>0</v>
      </c>
      <c r="H160" s="55">
        <v>0</v>
      </c>
      <c r="I160" s="55">
        <v>0</v>
      </c>
      <c r="J160" s="55">
        <v>0.30102999600000002</v>
      </c>
      <c r="K160" s="55">
        <v>0</v>
      </c>
      <c r="L160" s="55">
        <v>0</v>
      </c>
      <c r="M160" s="55">
        <v>0</v>
      </c>
      <c r="N160" s="55">
        <v>3.00060680963125E-2</v>
      </c>
      <c r="O160" s="55">
        <v>0</v>
      </c>
    </row>
    <row r="161" spans="3:15">
      <c r="C161" s="55">
        <v>662379000</v>
      </c>
      <c r="D161" s="55">
        <v>11</v>
      </c>
      <c r="E161" s="55">
        <v>0</v>
      </c>
      <c r="F161" s="55">
        <v>0</v>
      </c>
      <c r="G161" s="55">
        <v>0</v>
      </c>
      <c r="H161" s="55">
        <v>0</v>
      </c>
      <c r="I161" s="55">
        <v>5</v>
      </c>
      <c r="J161" s="55">
        <v>0</v>
      </c>
      <c r="K161" s="55">
        <v>0</v>
      </c>
      <c r="L161" s="55">
        <v>0</v>
      </c>
      <c r="M161" s="55">
        <v>0.77815124999999996</v>
      </c>
      <c r="N161" s="55">
        <v>2.06651460147123E-2</v>
      </c>
      <c r="O161" s="55">
        <v>0</v>
      </c>
    </row>
    <row r="162" spans="3:15">
      <c r="C162" s="55">
        <v>629215000</v>
      </c>
      <c r="D162" s="55">
        <v>121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2.0277448215893199E-2</v>
      </c>
      <c r="O162" s="55">
        <v>0</v>
      </c>
    </row>
    <row r="163" spans="3:15">
      <c r="C163" s="55">
        <v>638527000</v>
      </c>
      <c r="D163" s="55">
        <v>126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2.0277448215893199E-2</v>
      </c>
      <c r="O163" s="55">
        <v>0</v>
      </c>
    </row>
    <row r="164" spans="3:15">
      <c r="C164" s="55">
        <v>629186000</v>
      </c>
      <c r="D164" s="55">
        <v>129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2.0277448215893199E-2</v>
      </c>
      <c r="O164" s="55">
        <v>0</v>
      </c>
    </row>
    <row r="165" spans="3:15">
      <c r="C165" s="55">
        <v>683109000</v>
      </c>
      <c r="D165" s="55">
        <v>147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2.0277448215893199E-2</v>
      </c>
      <c r="O165" s="55">
        <v>0</v>
      </c>
    </row>
    <row r="166" spans="3:15">
      <c r="C166" s="55">
        <v>629216000</v>
      </c>
      <c r="D166" s="55">
        <v>161</v>
      </c>
      <c r="E166" s="55">
        <v>0</v>
      </c>
      <c r="F166" s="55">
        <v>0</v>
      </c>
      <c r="G166" s="55">
        <v>0</v>
      </c>
      <c r="H166" s="55">
        <v>0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2.0277448215893199E-2</v>
      </c>
      <c r="O166" s="55">
        <v>0</v>
      </c>
    </row>
  </sheetData>
  <autoFilter ref="C1:O166"/>
  <sortState ref="C2:N166">
    <sortCondition descending="1" ref="N2:N166"/>
  </sortState>
  <mergeCells count="2">
    <mergeCell ref="S7:T7"/>
    <mergeCell ref="Q9:Q10"/>
  </mergeCells>
  <hyperlinks>
    <hyperlink ref="R13" location="Sheet7!A127" display="g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66"/>
  <sheetViews>
    <sheetView workbookViewId="0">
      <selection activeCell="C1" sqref="C1"/>
    </sheetView>
  </sheetViews>
  <sheetFormatPr defaultRowHeight="15"/>
  <cols>
    <col min="1" max="1" width="12.5703125" bestFit="1" customWidth="1"/>
    <col min="2" max="2" width="12.5703125" customWidth="1"/>
  </cols>
  <sheetData>
    <row r="1" spans="1:39" ht="27" customHeight="1">
      <c r="A1" s="35" t="s">
        <v>0</v>
      </c>
      <c r="B1" s="35"/>
      <c r="C1" s="35" t="s">
        <v>49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45</v>
      </c>
      <c r="J1" s="35" t="s">
        <v>46</v>
      </c>
      <c r="K1" s="35" t="s">
        <v>47</v>
      </c>
      <c r="L1" s="35" t="s">
        <v>48</v>
      </c>
      <c r="M1" s="35" t="s">
        <v>84</v>
      </c>
      <c r="N1" s="35" t="s">
        <v>158</v>
      </c>
      <c r="O1" s="35" t="s">
        <v>159</v>
      </c>
      <c r="P1" s="35" t="s">
        <v>160</v>
      </c>
      <c r="Q1" s="35" t="s">
        <v>164</v>
      </c>
      <c r="R1" s="35" t="s">
        <v>161</v>
      </c>
      <c r="S1" s="35" t="s">
        <v>162</v>
      </c>
      <c r="T1" s="35" t="s">
        <v>177</v>
      </c>
      <c r="U1" s="35" t="s">
        <v>178</v>
      </c>
      <c r="AM1" s="3" t="s">
        <v>33</v>
      </c>
    </row>
    <row r="2" spans="1:39">
      <c r="A2" s="54">
        <v>651638000</v>
      </c>
      <c r="B2" s="54" t="e">
        <f>VLOOKUP(A2,[1]logistic!$A$1:$A$10,1,0)</f>
        <v>#N/A</v>
      </c>
      <c r="C2" s="55">
        <v>27</v>
      </c>
      <c r="D2" s="55">
        <v>0</v>
      </c>
      <c r="E2" s="55">
        <v>1220</v>
      </c>
      <c r="F2" s="55">
        <v>253590</v>
      </c>
      <c r="G2" s="55">
        <v>776</v>
      </c>
      <c r="H2" s="55">
        <v>286</v>
      </c>
      <c r="I2" s="55">
        <v>3.0867156640000002</v>
      </c>
      <c r="J2" s="55">
        <v>5.4041338359999997</v>
      </c>
      <c r="K2" s="55">
        <v>2.8904210190000001</v>
      </c>
      <c r="L2" s="55">
        <v>2.457881897</v>
      </c>
      <c r="M2" s="56">
        <v>0.90796228822116798</v>
      </c>
      <c r="N2" s="55">
        <v>39</v>
      </c>
      <c r="O2" s="55">
        <v>0</v>
      </c>
      <c r="P2" s="55">
        <v>0</v>
      </c>
      <c r="Q2" s="55">
        <v>1</v>
      </c>
      <c r="R2" s="55">
        <v>1</v>
      </c>
      <c r="S2" s="55">
        <v>1</v>
      </c>
      <c r="T2">
        <f>RANK(N2,$N$2:$N$166,0)</f>
        <v>59</v>
      </c>
      <c r="U2">
        <f>RANK(M2,$M$2:$M$166,0)</f>
        <v>1</v>
      </c>
      <c r="AM2" s="3" t="s">
        <v>76</v>
      </c>
    </row>
    <row r="3" spans="1:39">
      <c r="A3" s="54">
        <v>632709000</v>
      </c>
      <c r="B3" s="54" t="e">
        <f>VLOOKUP(A3,[1]logistic!$A$1:$A$10,1,0)</f>
        <v>#N/A</v>
      </c>
      <c r="C3" s="55">
        <v>164</v>
      </c>
      <c r="D3" s="55">
        <v>0</v>
      </c>
      <c r="E3" s="55">
        <v>972</v>
      </c>
      <c r="F3" s="55">
        <v>574200</v>
      </c>
      <c r="G3" s="55">
        <v>1357</v>
      </c>
      <c r="H3" s="55">
        <v>257</v>
      </c>
      <c r="I3" s="55">
        <v>2.9881128399999999</v>
      </c>
      <c r="J3" s="55">
        <v>5.7590639450000003</v>
      </c>
      <c r="K3" s="55">
        <v>3.1328997699999999</v>
      </c>
      <c r="L3" s="55">
        <v>2.4116197060000002</v>
      </c>
      <c r="M3" s="56">
        <v>0.90786172456138303</v>
      </c>
      <c r="N3" s="55">
        <v>11</v>
      </c>
      <c r="O3" s="55">
        <v>0</v>
      </c>
      <c r="P3" s="55">
        <v>0</v>
      </c>
      <c r="Q3" s="55">
        <v>1</v>
      </c>
      <c r="R3" s="55">
        <v>1</v>
      </c>
      <c r="S3" s="55">
        <v>1</v>
      </c>
      <c r="T3">
        <f t="shared" ref="T3:T66" si="0">RANK(N3,$N$2:$N$166,0)</f>
        <v>101</v>
      </c>
      <c r="U3">
        <f t="shared" ref="U3:U66" si="1">RANK(M3,$M$2:$M$166,0)</f>
        <v>2</v>
      </c>
      <c r="AM3" s="3" t="s">
        <v>54</v>
      </c>
    </row>
    <row r="4" spans="1:39">
      <c r="A4" s="54">
        <v>651693000</v>
      </c>
      <c r="B4" s="54" t="e">
        <f>VLOOKUP(A4,[1]logistic!$A$1:$A$10,1,0)</f>
        <v>#N/A</v>
      </c>
      <c r="C4" s="55">
        <v>99</v>
      </c>
      <c r="D4" s="55">
        <v>1</v>
      </c>
      <c r="E4" s="55">
        <v>1110</v>
      </c>
      <c r="F4" s="55">
        <v>326130</v>
      </c>
      <c r="G4" s="55">
        <v>1059</v>
      </c>
      <c r="H4" s="55">
        <v>64</v>
      </c>
      <c r="I4" s="55">
        <v>3.0457140589999998</v>
      </c>
      <c r="J4" s="55">
        <v>5.5133920820000002</v>
      </c>
      <c r="K4" s="55">
        <v>3.025305865</v>
      </c>
      <c r="L4" s="55">
        <v>1.812913357</v>
      </c>
      <c r="M4" s="56">
        <v>0.90672405506489195</v>
      </c>
      <c r="N4" s="55">
        <v>1993</v>
      </c>
      <c r="O4" s="55">
        <v>1</v>
      </c>
      <c r="P4" s="55">
        <v>1</v>
      </c>
      <c r="Q4" s="55">
        <v>1</v>
      </c>
      <c r="R4" s="55">
        <v>1</v>
      </c>
      <c r="S4" s="55">
        <v>1</v>
      </c>
      <c r="T4">
        <f t="shared" si="0"/>
        <v>3</v>
      </c>
      <c r="U4">
        <f t="shared" si="1"/>
        <v>3</v>
      </c>
      <c r="X4" s="72" t="s">
        <v>8</v>
      </c>
      <c r="Y4" s="72"/>
      <c r="Z4" s="72"/>
      <c r="AM4" s="2"/>
    </row>
    <row r="5" spans="1:39" ht="15.75" thickBot="1">
      <c r="A5" s="54">
        <v>651692000</v>
      </c>
      <c r="B5" s="54" t="e">
        <f>VLOOKUP(A5,[1]logistic!$A$1:$A$10,1,0)</f>
        <v>#N/A</v>
      </c>
      <c r="C5" s="55">
        <v>58</v>
      </c>
      <c r="D5" s="55">
        <v>1</v>
      </c>
      <c r="E5" s="55">
        <v>1089</v>
      </c>
      <c r="F5" s="55">
        <v>191210</v>
      </c>
      <c r="G5" s="55">
        <v>570</v>
      </c>
      <c r="H5" s="55">
        <v>38</v>
      </c>
      <c r="I5" s="55">
        <v>3.0374264979999999</v>
      </c>
      <c r="J5" s="55">
        <v>5.2815128729999996</v>
      </c>
      <c r="K5" s="55">
        <v>2.7566361079999999</v>
      </c>
      <c r="L5" s="55">
        <v>1.5910646070000001</v>
      </c>
      <c r="M5" s="56">
        <v>0.89816756872211601</v>
      </c>
      <c r="N5" s="55">
        <v>355</v>
      </c>
      <c r="O5" s="55">
        <v>1</v>
      </c>
      <c r="P5" s="55">
        <v>0</v>
      </c>
      <c r="Q5" s="55">
        <v>1</v>
      </c>
      <c r="R5" s="55">
        <v>1</v>
      </c>
      <c r="S5" s="55">
        <v>1</v>
      </c>
      <c r="T5">
        <f t="shared" si="0"/>
        <v>12</v>
      </c>
      <c r="U5">
        <f t="shared" si="1"/>
        <v>4</v>
      </c>
      <c r="Y5">
        <v>1</v>
      </c>
      <c r="Z5">
        <v>0</v>
      </c>
      <c r="AM5" s="3" t="s">
        <v>15</v>
      </c>
    </row>
    <row r="6" spans="1:39">
      <c r="A6" s="54">
        <v>640690000</v>
      </c>
      <c r="B6" s="54" t="e">
        <f>VLOOKUP(A6,[1]logistic!$A$1:$A$10,1,0)</f>
        <v>#N/A</v>
      </c>
      <c r="C6" s="55">
        <v>157</v>
      </c>
      <c r="D6" s="55">
        <v>0</v>
      </c>
      <c r="E6" s="55">
        <v>497</v>
      </c>
      <c r="F6" s="55">
        <v>396110</v>
      </c>
      <c r="G6" s="55">
        <v>1253</v>
      </c>
      <c r="H6" s="55">
        <v>102</v>
      </c>
      <c r="I6" s="55">
        <v>2.6972293430000001</v>
      </c>
      <c r="J6" s="55">
        <v>5.597816903</v>
      </c>
      <c r="K6" s="55">
        <v>3.098297536</v>
      </c>
      <c r="L6" s="55">
        <v>2.0128372250000002</v>
      </c>
      <c r="M6" s="56">
        <v>0.86244297152943095</v>
      </c>
      <c r="N6" s="55">
        <v>1</v>
      </c>
      <c r="O6" s="55">
        <v>0</v>
      </c>
      <c r="P6" s="55">
        <v>0</v>
      </c>
      <c r="Q6" s="55">
        <v>1</v>
      </c>
      <c r="R6" s="55">
        <v>1</v>
      </c>
      <c r="S6" s="55">
        <v>1</v>
      </c>
      <c r="T6">
        <f t="shared" si="0"/>
        <v>139</v>
      </c>
      <c r="U6">
        <f t="shared" si="1"/>
        <v>5</v>
      </c>
      <c r="V6" s="73" t="s">
        <v>9</v>
      </c>
      <c r="W6" s="74">
        <v>50</v>
      </c>
      <c r="X6" s="13">
        <v>1</v>
      </c>
      <c r="Y6" s="17">
        <f>COUNTIFS($D$1:$D$166,$X6,$Q$1:$Q$166,Y$5)</f>
        <v>34</v>
      </c>
      <c r="Z6" s="18">
        <f t="shared" ref="Z6:Z7" si="2">COUNTIFS($D$1:$D$166,$X6,$Q$1:$Q$166,Z$5)</f>
        <v>16</v>
      </c>
      <c r="AM6" s="3" t="s">
        <v>16</v>
      </c>
    </row>
    <row r="7" spans="1:39">
      <c r="A7" s="61">
        <v>664153000</v>
      </c>
      <c r="B7" s="54" t="e">
        <f>VLOOKUP(A7,[1]logistic!$A$1:$A$10,1,0)</f>
        <v>#N/A</v>
      </c>
      <c r="C7" s="55">
        <v>44</v>
      </c>
      <c r="D7" s="55">
        <v>0</v>
      </c>
      <c r="E7" s="55">
        <v>694</v>
      </c>
      <c r="F7" s="55">
        <v>100010</v>
      </c>
      <c r="G7" s="55">
        <v>160</v>
      </c>
      <c r="H7" s="55">
        <v>22</v>
      </c>
      <c r="I7" s="55">
        <v>2.8419848050000001</v>
      </c>
      <c r="J7" s="55">
        <v>5.0000477700000001</v>
      </c>
      <c r="K7" s="55">
        <v>2.2068258759999999</v>
      </c>
      <c r="L7" s="55">
        <v>1.361727836</v>
      </c>
      <c r="M7" s="56">
        <v>0.85924365995789398</v>
      </c>
      <c r="N7" s="55">
        <v>31</v>
      </c>
      <c r="O7" s="55">
        <v>0</v>
      </c>
      <c r="P7" s="55">
        <v>0</v>
      </c>
      <c r="Q7" s="55">
        <v>1</v>
      </c>
      <c r="R7" s="55">
        <v>1</v>
      </c>
      <c r="S7" s="55">
        <v>1</v>
      </c>
      <c r="T7">
        <f t="shared" si="0"/>
        <v>69</v>
      </c>
      <c r="U7">
        <f t="shared" si="1"/>
        <v>6</v>
      </c>
      <c r="V7" s="73"/>
      <c r="W7" s="75"/>
      <c r="X7" s="14">
        <v>0</v>
      </c>
      <c r="Y7" s="19">
        <f t="shared" ref="Y7" si="3">COUNTIFS($D$1:$D$166,$X7,$Q$1:$Q$166,Y$5)</f>
        <v>16</v>
      </c>
      <c r="Z7" s="20">
        <f t="shared" si="2"/>
        <v>99</v>
      </c>
      <c r="AM7" s="3" t="s">
        <v>77</v>
      </c>
    </row>
    <row r="8" spans="1:39">
      <c r="A8" s="54">
        <v>610649000</v>
      </c>
      <c r="B8" s="54" t="e">
        <f>VLOOKUP(A8,[1]logistic!$A$1:$A$10,1,0)</f>
        <v>#N/A</v>
      </c>
      <c r="C8" s="55">
        <v>60</v>
      </c>
      <c r="D8" s="55">
        <v>1</v>
      </c>
      <c r="E8" s="55">
        <v>624</v>
      </c>
      <c r="F8" s="55">
        <v>113230</v>
      </c>
      <c r="G8" s="55">
        <v>0</v>
      </c>
      <c r="H8" s="55">
        <v>42</v>
      </c>
      <c r="I8" s="55">
        <v>2.795880017</v>
      </c>
      <c r="J8" s="55">
        <v>5.0539653429999998</v>
      </c>
      <c r="K8" s="55">
        <v>0</v>
      </c>
      <c r="L8" s="55">
        <v>1.6334684559999999</v>
      </c>
      <c r="M8" s="56">
        <v>0.85406803954229205</v>
      </c>
      <c r="N8" s="55">
        <v>197</v>
      </c>
      <c r="O8" s="55">
        <v>1</v>
      </c>
      <c r="P8" s="55">
        <v>0</v>
      </c>
      <c r="Q8" s="55">
        <v>1</v>
      </c>
      <c r="R8" s="55">
        <v>1</v>
      </c>
      <c r="S8" s="55">
        <v>1</v>
      </c>
      <c r="T8">
        <f t="shared" si="0"/>
        <v>24</v>
      </c>
      <c r="U8">
        <f t="shared" si="1"/>
        <v>7</v>
      </c>
      <c r="V8" s="73"/>
      <c r="W8" s="75">
        <v>25</v>
      </c>
      <c r="X8" s="14">
        <v>1</v>
      </c>
      <c r="Y8" s="16">
        <f>COUNTIFS($O$1:$O$166,$X8,$R$1:$R$166,Y$5)</f>
        <v>10</v>
      </c>
      <c r="Z8" s="12">
        <f t="shared" ref="Z8:Z9" si="4">COUNTIFS($O$1:$O$166,$X8,$R$1:$R$166,Z$5)</f>
        <v>15</v>
      </c>
      <c r="AI8" s="72" t="s">
        <v>8</v>
      </c>
      <c r="AJ8" s="72"/>
      <c r="AM8" s="2"/>
    </row>
    <row r="9" spans="1:39">
      <c r="A9" s="54">
        <v>624838000</v>
      </c>
      <c r="B9" s="54" t="e">
        <f>VLOOKUP(A9,[1]logistic!$A$1:$A$10,1,0)</f>
        <v>#N/A</v>
      </c>
      <c r="C9" s="55">
        <v>49</v>
      </c>
      <c r="D9" s="55">
        <v>1</v>
      </c>
      <c r="E9" s="55">
        <v>409</v>
      </c>
      <c r="F9" s="55">
        <v>201660</v>
      </c>
      <c r="G9" s="55">
        <v>1861</v>
      </c>
      <c r="H9" s="55">
        <v>47</v>
      </c>
      <c r="I9" s="55">
        <v>2.6127838570000002</v>
      </c>
      <c r="J9" s="55">
        <v>5.3046219160000003</v>
      </c>
      <c r="K9" s="55">
        <v>3.2699796769999998</v>
      </c>
      <c r="L9" s="55">
        <v>1.6812412370000001</v>
      </c>
      <c r="M9" s="56">
        <v>0.83383214924076798</v>
      </c>
      <c r="N9" s="55">
        <v>292</v>
      </c>
      <c r="O9" s="55">
        <v>1</v>
      </c>
      <c r="P9" s="55">
        <v>0</v>
      </c>
      <c r="Q9" s="55">
        <v>1</v>
      </c>
      <c r="R9" s="55">
        <v>1</v>
      </c>
      <c r="S9" s="55">
        <v>1</v>
      </c>
      <c r="T9">
        <f t="shared" si="0"/>
        <v>15</v>
      </c>
      <c r="U9">
        <f t="shared" si="1"/>
        <v>8</v>
      </c>
      <c r="V9" s="73"/>
      <c r="W9" s="75"/>
      <c r="X9" s="14">
        <v>0</v>
      </c>
      <c r="Y9" s="16">
        <f t="shared" ref="Y9" si="5">COUNTIFS($O$1:$O$166,$X9,$R$1:$R$166,Y$5)</f>
        <v>15</v>
      </c>
      <c r="Z9" s="12">
        <f t="shared" si="4"/>
        <v>125</v>
      </c>
      <c r="AI9">
        <v>1</v>
      </c>
      <c r="AJ9">
        <v>0</v>
      </c>
      <c r="AM9" s="3" t="s">
        <v>18</v>
      </c>
    </row>
    <row r="10" spans="1:39">
      <c r="A10" s="54">
        <v>624836000</v>
      </c>
      <c r="B10" s="54" t="e">
        <f>VLOOKUP(A10,[1]logistic!$A$1:$A$10,1,0)</f>
        <v>#N/A</v>
      </c>
      <c r="C10" s="55">
        <v>50</v>
      </c>
      <c r="D10" s="55">
        <v>1</v>
      </c>
      <c r="E10" s="55">
        <v>338</v>
      </c>
      <c r="F10" s="55">
        <v>282500</v>
      </c>
      <c r="G10" s="55">
        <v>331</v>
      </c>
      <c r="H10" s="55">
        <v>79</v>
      </c>
      <c r="I10" s="55">
        <v>2.5301996980000001</v>
      </c>
      <c r="J10" s="55">
        <v>5.4510199889999997</v>
      </c>
      <c r="K10" s="55">
        <v>2.5211380839999999</v>
      </c>
      <c r="L10" s="55">
        <v>1.903089987</v>
      </c>
      <c r="M10" s="56">
        <v>0.82578194591768395</v>
      </c>
      <c r="N10" s="55">
        <v>159</v>
      </c>
      <c r="O10" s="55">
        <v>0</v>
      </c>
      <c r="P10" s="55">
        <v>0</v>
      </c>
      <c r="Q10" s="55">
        <v>1</v>
      </c>
      <c r="R10" s="55">
        <v>1</v>
      </c>
      <c r="S10" s="55">
        <v>1</v>
      </c>
      <c r="T10">
        <f t="shared" si="0"/>
        <v>29</v>
      </c>
      <c r="U10">
        <f t="shared" si="1"/>
        <v>9</v>
      </c>
      <c r="V10" s="73"/>
      <c r="W10" s="75">
        <v>10</v>
      </c>
      <c r="X10" s="14">
        <v>1</v>
      </c>
      <c r="Y10" s="19">
        <f>COUNTIFS($P$1:$P$166,$X10,$S$1:$S$166,Y$5)</f>
        <v>1</v>
      </c>
      <c r="Z10" s="20">
        <f t="shared" ref="Z10:Z11" si="6">COUNTIFS($P$1:$P$166,$X10,$S$1:$S$166,Z$5)</f>
        <v>9</v>
      </c>
      <c r="AG10" s="72" t="s">
        <v>148</v>
      </c>
      <c r="AH10">
        <v>1</v>
      </c>
      <c r="AI10" s="11">
        <f>COUNTIFS($D$1:$D$166,$AI$9,$N$1:$N$166,AH10)</f>
        <v>0</v>
      </c>
      <c r="AJ10" s="11">
        <f>COUNTIFS($D$1:$D$166,$AJ$9,$N$1:$N$166,AH10)</f>
        <v>7</v>
      </c>
      <c r="AM10" s="3" t="s">
        <v>78</v>
      </c>
    </row>
    <row r="11" spans="1:39" ht="15.75" thickBot="1">
      <c r="A11" s="54">
        <v>659573000</v>
      </c>
      <c r="B11" s="54" t="e">
        <f>VLOOKUP(A11,[1]logistic!$A$1:$A$10,1,0)</f>
        <v>#N/A</v>
      </c>
      <c r="C11" s="55">
        <v>79</v>
      </c>
      <c r="D11" s="55">
        <v>1</v>
      </c>
      <c r="E11" s="55">
        <v>374</v>
      </c>
      <c r="F11" s="55">
        <v>110230</v>
      </c>
      <c r="G11" s="55">
        <v>442</v>
      </c>
      <c r="H11" s="55">
        <v>80</v>
      </c>
      <c r="I11" s="55">
        <v>2.5740312680000001</v>
      </c>
      <c r="J11" s="55">
        <v>5.0423037470000001</v>
      </c>
      <c r="K11" s="55">
        <v>2.646403726</v>
      </c>
      <c r="L11" s="55">
        <v>1.908485019</v>
      </c>
      <c r="M11" s="56">
        <v>0.81205351692170702</v>
      </c>
      <c r="N11" s="55">
        <v>238</v>
      </c>
      <c r="O11" s="55">
        <v>1</v>
      </c>
      <c r="P11" s="55">
        <v>0</v>
      </c>
      <c r="Q11" s="55">
        <v>1</v>
      </c>
      <c r="R11" s="55">
        <v>1</v>
      </c>
      <c r="S11" s="55">
        <v>1</v>
      </c>
      <c r="T11">
        <f t="shared" si="0"/>
        <v>20</v>
      </c>
      <c r="U11">
        <f t="shared" si="1"/>
        <v>10</v>
      </c>
      <c r="V11" s="73"/>
      <c r="W11" s="76"/>
      <c r="X11" s="15">
        <v>0</v>
      </c>
      <c r="Y11" s="21">
        <f t="shared" ref="Y11" si="7">COUNTIFS($P$1:$P$166,$X11,$S$1:$S$166,Y$5)</f>
        <v>9</v>
      </c>
      <c r="Z11" s="22">
        <f t="shared" si="6"/>
        <v>146</v>
      </c>
      <c r="AG11" s="72"/>
      <c r="AH11">
        <v>0</v>
      </c>
      <c r="AI11" s="11">
        <f>COUNTIFS($D$1:$D$166,$AI$9,$N$1:$N$166,AH11)</f>
        <v>0</v>
      </c>
      <c r="AJ11" s="11">
        <f>COUNTIFS($D$1:$D$166,$AJ$9,$N$1:$N$166,AH11)</f>
        <v>20</v>
      </c>
      <c r="AM11" s="3" t="s">
        <v>79</v>
      </c>
    </row>
    <row r="12" spans="1:39">
      <c r="A12" s="54">
        <v>621998000</v>
      </c>
      <c r="B12" s="54" t="e">
        <f>VLOOKUP(A12,[1]logistic!$A$1:$A$10,1,0)</f>
        <v>#N/A</v>
      </c>
      <c r="C12" s="55">
        <v>105</v>
      </c>
      <c r="D12" s="55">
        <v>1</v>
      </c>
      <c r="E12" s="55">
        <v>284</v>
      </c>
      <c r="F12" s="55">
        <v>261650</v>
      </c>
      <c r="G12" s="55">
        <v>247</v>
      </c>
      <c r="H12" s="55">
        <v>70</v>
      </c>
      <c r="I12" s="55">
        <v>2.4548448600000001</v>
      </c>
      <c r="J12" s="55">
        <v>5.4177223989999996</v>
      </c>
      <c r="K12" s="55">
        <v>2.3944516810000001</v>
      </c>
      <c r="L12" s="55">
        <v>1.8512583490000001</v>
      </c>
      <c r="M12" s="56">
        <v>0.80877304396605598</v>
      </c>
      <c r="N12" s="55">
        <v>3302</v>
      </c>
      <c r="O12" s="55">
        <v>1</v>
      </c>
      <c r="P12" s="55">
        <v>1</v>
      </c>
      <c r="Q12" s="55">
        <v>1</v>
      </c>
      <c r="R12" s="55">
        <v>1</v>
      </c>
      <c r="S12" s="55">
        <v>0</v>
      </c>
      <c r="T12">
        <f t="shared" si="0"/>
        <v>1</v>
      </c>
      <c r="U12">
        <f t="shared" si="1"/>
        <v>11</v>
      </c>
      <c r="AM12" s="3" t="s">
        <v>80</v>
      </c>
    </row>
    <row r="13" spans="1:39">
      <c r="A13" s="61">
        <v>604310000</v>
      </c>
      <c r="B13" s="54" t="e">
        <f>VLOOKUP(A13,[1]logistic!$A$1:$A$10,1,0)</f>
        <v>#N/A</v>
      </c>
      <c r="C13" s="55">
        <v>150</v>
      </c>
      <c r="D13" s="55">
        <v>0</v>
      </c>
      <c r="E13" s="55">
        <v>1570</v>
      </c>
      <c r="F13" s="55">
        <v>400</v>
      </c>
      <c r="G13" s="55">
        <v>6</v>
      </c>
      <c r="H13" s="55">
        <v>3</v>
      </c>
      <c r="I13" s="55">
        <v>3.1961761850000001</v>
      </c>
      <c r="J13" s="55">
        <v>2.6031443730000001</v>
      </c>
      <c r="K13" s="55">
        <v>0.84509803999999999</v>
      </c>
      <c r="L13" s="55">
        <v>0.60205999099999996</v>
      </c>
      <c r="M13" s="56">
        <v>0.80168727223697001</v>
      </c>
      <c r="N13" s="55">
        <v>17</v>
      </c>
      <c r="O13" s="55">
        <v>0</v>
      </c>
      <c r="P13" s="55">
        <v>0</v>
      </c>
      <c r="Q13" s="55">
        <v>1</v>
      </c>
      <c r="R13" s="55">
        <v>1</v>
      </c>
      <c r="S13" s="55">
        <v>0</v>
      </c>
      <c r="T13">
        <f t="shared" si="0"/>
        <v>86</v>
      </c>
      <c r="U13">
        <f t="shared" si="1"/>
        <v>12</v>
      </c>
      <c r="AI13">
        <f>AI10+AJ11</f>
        <v>20</v>
      </c>
      <c r="AM13" s="3" t="s">
        <v>81</v>
      </c>
    </row>
    <row r="14" spans="1:39">
      <c r="A14" s="54">
        <v>661246000</v>
      </c>
      <c r="B14" s="54" t="e">
        <f>VLOOKUP(A14,[1]logistic!$A$1:$A$10,1,0)</f>
        <v>#N/A</v>
      </c>
      <c r="C14" s="55">
        <v>76</v>
      </c>
      <c r="D14" s="55">
        <v>1</v>
      </c>
      <c r="E14" s="55">
        <v>349</v>
      </c>
      <c r="F14" s="55">
        <v>61360</v>
      </c>
      <c r="G14" s="55">
        <v>169</v>
      </c>
      <c r="H14" s="55">
        <v>106</v>
      </c>
      <c r="I14" s="55">
        <v>2.5440680439999999</v>
      </c>
      <c r="J14" s="55">
        <v>4.7878924290000002</v>
      </c>
      <c r="K14" s="55">
        <v>2.2304489209999998</v>
      </c>
      <c r="L14" s="55">
        <v>2.0293837780000001</v>
      </c>
      <c r="M14" s="56">
        <v>0.79060408801123006</v>
      </c>
      <c r="N14" s="55">
        <v>173</v>
      </c>
      <c r="O14" s="55">
        <v>0</v>
      </c>
      <c r="P14" s="55">
        <v>0</v>
      </c>
      <c r="Q14" s="55">
        <v>1</v>
      </c>
      <c r="R14" s="55">
        <v>1</v>
      </c>
      <c r="S14" s="55">
        <v>0</v>
      </c>
      <c r="T14">
        <f t="shared" si="0"/>
        <v>27</v>
      </c>
      <c r="U14">
        <f t="shared" si="1"/>
        <v>13</v>
      </c>
      <c r="X14" t="s">
        <v>165</v>
      </c>
      <c r="Y14" t="s">
        <v>166</v>
      </c>
      <c r="AH14" s="10" t="s">
        <v>149</v>
      </c>
      <c r="AI14" s="1">
        <f>AI13/165</f>
        <v>0.12121212121212122</v>
      </c>
      <c r="AM14" s="3" t="s">
        <v>25</v>
      </c>
    </row>
    <row r="15" spans="1:39">
      <c r="A15" s="61">
        <v>632705000</v>
      </c>
      <c r="B15" s="54" t="e">
        <f>VLOOKUP(A15,[1]logistic!$A$1:$A$10,1,0)</f>
        <v>#N/A</v>
      </c>
      <c r="C15" s="55">
        <v>1</v>
      </c>
      <c r="D15" s="55">
        <v>1</v>
      </c>
      <c r="E15" s="55">
        <v>332</v>
      </c>
      <c r="F15" s="55">
        <v>54840</v>
      </c>
      <c r="G15" s="55">
        <v>0</v>
      </c>
      <c r="H15" s="55">
        <v>5</v>
      </c>
      <c r="I15" s="55">
        <v>2.522444234</v>
      </c>
      <c r="J15" s="55">
        <v>4.7391053650000003</v>
      </c>
      <c r="K15" s="55">
        <v>0</v>
      </c>
      <c r="L15" s="55">
        <v>0.77815124999999996</v>
      </c>
      <c r="M15" s="56">
        <v>0.78267168302428602</v>
      </c>
      <c r="N15" s="55">
        <v>113</v>
      </c>
      <c r="O15" s="55">
        <v>0</v>
      </c>
      <c r="P15" s="55">
        <v>0</v>
      </c>
      <c r="Q15" s="55">
        <v>1</v>
      </c>
      <c r="R15" s="55">
        <v>1</v>
      </c>
      <c r="S15" s="55">
        <v>0</v>
      </c>
      <c r="T15">
        <f t="shared" si="0"/>
        <v>40</v>
      </c>
      <c r="U15">
        <f t="shared" si="1"/>
        <v>14</v>
      </c>
      <c r="W15">
        <v>50</v>
      </c>
      <c r="X15" s="1">
        <f>(Y6+Z7)/165</f>
        <v>0.80606060606060603</v>
      </c>
      <c r="Y15" s="1">
        <f>Y6/50</f>
        <v>0.68</v>
      </c>
      <c r="AM15" s="3" t="s">
        <v>26</v>
      </c>
    </row>
    <row r="16" spans="1:39">
      <c r="A16" s="54">
        <v>632710000</v>
      </c>
      <c r="B16" s="54" t="e">
        <f>VLOOKUP(A16,[1]logistic!$A$1:$A$10,1,0)</f>
        <v>#N/A</v>
      </c>
      <c r="C16" s="55">
        <v>6</v>
      </c>
      <c r="D16" s="55">
        <v>1</v>
      </c>
      <c r="E16" s="55">
        <v>269</v>
      </c>
      <c r="F16" s="55">
        <v>59260</v>
      </c>
      <c r="G16" s="55">
        <v>310</v>
      </c>
      <c r="H16" s="55">
        <v>47</v>
      </c>
      <c r="I16" s="55">
        <v>2.4313637639999999</v>
      </c>
      <c r="J16" s="55">
        <v>4.7727689760000001</v>
      </c>
      <c r="K16" s="55">
        <v>2.4927603889999999</v>
      </c>
      <c r="L16" s="55">
        <v>1.6812412370000001</v>
      </c>
      <c r="M16" s="56">
        <v>0.76332400177606197</v>
      </c>
      <c r="N16" s="55">
        <v>105</v>
      </c>
      <c r="O16" s="55">
        <v>0</v>
      </c>
      <c r="P16" s="55">
        <v>0</v>
      </c>
      <c r="Q16" s="55">
        <v>1</v>
      </c>
      <c r="R16" s="55">
        <v>1</v>
      </c>
      <c r="S16" s="55">
        <v>0</v>
      </c>
      <c r="T16">
        <f t="shared" si="0"/>
        <v>42</v>
      </c>
      <c r="U16">
        <f t="shared" si="1"/>
        <v>15</v>
      </c>
      <c r="W16">
        <v>25</v>
      </c>
      <c r="X16" s="1">
        <f>SUM(Y8+Z9)/165</f>
        <v>0.81818181818181823</v>
      </c>
      <c r="Y16" s="1">
        <f>Y8/25</f>
        <v>0.4</v>
      </c>
      <c r="AJ16" s="1"/>
      <c r="AM16" s="2"/>
    </row>
    <row r="17" spans="1:39">
      <c r="A17" s="54">
        <v>610659000</v>
      </c>
      <c r="B17" s="54" t="e">
        <f>VLOOKUP(A17,[1]logistic!$A$1:$A$10,1,0)</f>
        <v>#N/A</v>
      </c>
      <c r="C17" s="55">
        <v>42</v>
      </c>
      <c r="D17" s="55">
        <v>1</v>
      </c>
      <c r="E17" s="55">
        <v>251</v>
      </c>
      <c r="F17" s="55">
        <v>70500</v>
      </c>
      <c r="G17" s="55">
        <v>269</v>
      </c>
      <c r="H17" s="55">
        <v>52</v>
      </c>
      <c r="I17" s="55">
        <v>2.4014005410000001</v>
      </c>
      <c r="J17" s="55">
        <v>4.8481952770000003</v>
      </c>
      <c r="K17" s="55">
        <v>2.4313637639999999</v>
      </c>
      <c r="L17" s="55">
        <v>1.72427587</v>
      </c>
      <c r="M17" s="56">
        <v>0.76107592849958305</v>
      </c>
      <c r="N17" s="55">
        <v>165</v>
      </c>
      <c r="O17" s="55">
        <v>0</v>
      </c>
      <c r="P17" s="55">
        <v>0</v>
      </c>
      <c r="Q17" s="55">
        <v>1</v>
      </c>
      <c r="R17" s="55">
        <v>1</v>
      </c>
      <c r="S17" s="55">
        <v>0</v>
      </c>
      <c r="T17">
        <f t="shared" si="0"/>
        <v>28</v>
      </c>
      <c r="U17">
        <f t="shared" si="1"/>
        <v>16</v>
      </c>
      <c r="W17">
        <v>10</v>
      </c>
      <c r="X17" s="1">
        <f>(Y10+Z11)/165</f>
        <v>0.89090909090909087</v>
      </c>
      <c r="Y17" s="1">
        <f>Y10/10</f>
        <v>0.1</v>
      </c>
      <c r="AG17">
        <v>25</v>
      </c>
      <c r="AI17" s="72" t="s">
        <v>8</v>
      </c>
      <c r="AJ17" s="72"/>
      <c r="AM17" s="3" t="s">
        <v>27</v>
      </c>
    </row>
    <row r="18" spans="1:39">
      <c r="A18" s="54">
        <v>661239000</v>
      </c>
      <c r="B18" s="54" t="e">
        <f>VLOOKUP(A18,[1]logistic!$A$1:$A$10,1,0)</f>
        <v>#N/A</v>
      </c>
      <c r="C18" s="55">
        <v>141</v>
      </c>
      <c r="D18" s="55">
        <v>0</v>
      </c>
      <c r="E18" s="55">
        <v>187</v>
      </c>
      <c r="F18" s="55">
        <v>91100</v>
      </c>
      <c r="G18" s="55">
        <v>101</v>
      </c>
      <c r="H18" s="55">
        <v>20</v>
      </c>
      <c r="I18" s="55">
        <v>2.2741578489999998</v>
      </c>
      <c r="J18" s="55">
        <v>4.9595231440000003</v>
      </c>
      <c r="K18" s="55">
        <v>2.008600172</v>
      </c>
      <c r="L18" s="55">
        <v>1.322219295</v>
      </c>
      <c r="M18" s="56">
        <v>0.73659447779098097</v>
      </c>
      <c r="N18" s="55">
        <v>9</v>
      </c>
      <c r="O18" s="55">
        <v>0</v>
      </c>
      <c r="P18" s="55">
        <v>0</v>
      </c>
      <c r="Q18" s="55">
        <v>1</v>
      </c>
      <c r="R18" s="55">
        <v>1</v>
      </c>
      <c r="S18" s="55">
        <v>0</v>
      </c>
      <c r="T18">
        <f t="shared" si="0"/>
        <v>105</v>
      </c>
      <c r="U18">
        <f t="shared" si="1"/>
        <v>17</v>
      </c>
      <c r="AI18">
        <v>1</v>
      </c>
      <c r="AJ18">
        <v>0</v>
      </c>
      <c r="AM18" s="2"/>
    </row>
    <row r="19" spans="1:39">
      <c r="A19" s="54">
        <v>621990000</v>
      </c>
      <c r="B19" s="54" t="e">
        <f>VLOOKUP(A19,[1]logistic!$A$1:$A$10,1,0)</f>
        <v>#N/A</v>
      </c>
      <c r="C19" s="55">
        <v>74</v>
      </c>
      <c r="D19" s="55">
        <v>1</v>
      </c>
      <c r="E19" s="55">
        <v>219</v>
      </c>
      <c r="F19" s="55">
        <v>49790</v>
      </c>
      <c r="G19" s="55">
        <v>392</v>
      </c>
      <c r="H19" s="55">
        <v>75</v>
      </c>
      <c r="I19" s="55">
        <v>2.342422681</v>
      </c>
      <c r="J19" s="55">
        <v>4.6971508489999998</v>
      </c>
      <c r="K19" s="55">
        <v>2.5943925499999998</v>
      </c>
      <c r="L19" s="55">
        <v>1.880813592</v>
      </c>
      <c r="M19" s="56">
        <v>0.735555825657636</v>
      </c>
      <c r="N19" s="55">
        <v>736</v>
      </c>
      <c r="O19" s="55">
        <v>1</v>
      </c>
      <c r="P19" s="55">
        <v>1</v>
      </c>
      <c r="Q19" s="55">
        <v>1</v>
      </c>
      <c r="R19" s="55">
        <v>1</v>
      </c>
      <c r="S19" s="55">
        <v>0</v>
      </c>
      <c r="T19">
        <f t="shared" si="0"/>
        <v>6</v>
      </c>
      <c r="U19">
        <f t="shared" si="1"/>
        <v>18</v>
      </c>
      <c r="AG19" s="72" t="s">
        <v>148</v>
      </c>
      <c r="AH19">
        <v>1</v>
      </c>
      <c r="AI19" s="11">
        <f>COUNTIFS($D$1:$D$166,$AI$9,$O$1:$O$166,AH19)</f>
        <v>25</v>
      </c>
      <c r="AJ19" s="11">
        <f>COUNTIFS($D$1:$D$166,$AJ$9,$O$1:$O$166,AH19)</f>
        <v>0</v>
      </c>
      <c r="AM19" s="3" t="s">
        <v>28</v>
      </c>
    </row>
    <row r="20" spans="1:39">
      <c r="A20" s="54">
        <v>648235000</v>
      </c>
      <c r="B20" s="54" t="e">
        <f>VLOOKUP(A20,[1]logistic!$A$1:$A$10,1,0)</f>
        <v>#N/A</v>
      </c>
      <c r="C20" s="55">
        <v>29</v>
      </c>
      <c r="D20" s="55">
        <v>1</v>
      </c>
      <c r="E20" s="55">
        <v>470</v>
      </c>
      <c r="F20" s="55">
        <v>1880</v>
      </c>
      <c r="G20" s="55">
        <v>272</v>
      </c>
      <c r="H20" s="55">
        <v>9</v>
      </c>
      <c r="I20" s="55">
        <v>2.6730209070000002</v>
      </c>
      <c r="J20" s="55">
        <v>3.2743887960000002</v>
      </c>
      <c r="K20" s="55">
        <v>2.4361626470000002</v>
      </c>
      <c r="L20" s="55">
        <v>1</v>
      </c>
      <c r="M20" s="56">
        <v>0.71922795960274499</v>
      </c>
      <c r="N20" s="55">
        <v>806</v>
      </c>
      <c r="O20" s="55">
        <v>1</v>
      </c>
      <c r="P20" s="55">
        <v>1</v>
      </c>
      <c r="Q20" s="55">
        <v>1</v>
      </c>
      <c r="R20" s="55">
        <v>1</v>
      </c>
      <c r="S20" s="55">
        <v>0</v>
      </c>
      <c r="T20">
        <f t="shared" si="0"/>
        <v>5</v>
      </c>
      <c r="U20">
        <f t="shared" si="1"/>
        <v>19</v>
      </c>
      <c r="AG20" s="72"/>
      <c r="AH20">
        <v>0</v>
      </c>
      <c r="AI20" s="11">
        <f>COUNTIFS($D$1:$D$166,$AI$9,$O$1:$O$166,AH20)</f>
        <v>25</v>
      </c>
      <c r="AJ20" s="11">
        <f>COUNTIFS($D$1:$D$166,$AJ$9,$O$1:$O$166,AH20)</f>
        <v>115</v>
      </c>
      <c r="AM20" s="3" t="s">
        <v>82</v>
      </c>
    </row>
    <row r="21" spans="1:39">
      <c r="A21" s="54">
        <v>624707000</v>
      </c>
      <c r="B21" s="54" t="e">
        <f>VLOOKUP(A21,[1]logistic!$A$1:$A$10,1,0)</f>
        <v>#N/A</v>
      </c>
      <c r="C21" s="55">
        <v>82</v>
      </c>
      <c r="D21" s="55">
        <v>1</v>
      </c>
      <c r="E21" s="55">
        <v>127</v>
      </c>
      <c r="F21" s="55">
        <v>153840</v>
      </c>
      <c r="G21" s="55">
        <v>169</v>
      </c>
      <c r="H21" s="55">
        <v>39</v>
      </c>
      <c r="I21" s="55">
        <v>2.10720997</v>
      </c>
      <c r="J21" s="55">
        <v>5.1870720940000004</v>
      </c>
      <c r="K21" s="55">
        <v>2.2304489209999998</v>
      </c>
      <c r="L21" s="55">
        <v>1.602059991</v>
      </c>
      <c r="M21" s="56">
        <v>0.70841578019445495</v>
      </c>
      <c r="N21" s="55">
        <v>58</v>
      </c>
      <c r="O21" s="55">
        <v>0</v>
      </c>
      <c r="P21" s="55">
        <v>0</v>
      </c>
      <c r="Q21" s="55">
        <v>1</v>
      </c>
      <c r="R21" s="55">
        <v>1</v>
      </c>
      <c r="S21" s="55">
        <v>0</v>
      </c>
      <c r="T21">
        <f t="shared" si="0"/>
        <v>50</v>
      </c>
      <c r="U21">
        <f t="shared" si="1"/>
        <v>20</v>
      </c>
      <c r="AM21" s="3" t="s">
        <v>83</v>
      </c>
    </row>
    <row r="22" spans="1:39">
      <c r="A22" s="54">
        <v>621901000</v>
      </c>
      <c r="B22" s="54" t="e">
        <f>VLOOKUP(A22,[1]logistic!$A$1:$A$10,1,0)</f>
        <v>#N/A</v>
      </c>
      <c r="C22" s="55">
        <v>52</v>
      </c>
      <c r="D22" s="55">
        <v>1</v>
      </c>
      <c r="E22" s="55">
        <v>157</v>
      </c>
      <c r="F22" s="55">
        <v>69400</v>
      </c>
      <c r="G22" s="55">
        <v>43</v>
      </c>
      <c r="H22" s="55">
        <v>13</v>
      </c>
      <c r="I22" s="55">
        <v>2.198657087</v>
      </c>
      <c r="J22" s="55">
        <v>4.8413657280000004</v>
      </c>
      <c r="K22" s="55">
        <v>1.6434526759999999</v>
      </c>
      <c r="L22" s="55">
        <v>1.1461280359999999</v>
      </c>
      <c r="M22" s="56">
        <v>0.707377368663475</v>
      </c>
      <c r="N22" s="55">
        <v>137</v>
      </c>
      <c r="O22" s="55">
        <v>0</v>
      </c>
      <c r="P22" s="55">
        <v>0</v>
      </c>
      <c r="Q22" s="55">
        <v>1</v>
      </c>
      <c r="R22" s="55">
        <v>1</v>
      </c>
      <c r="S22" s="55">
        <v>0</v>
      </c>
      <c r="T22">
        <f t="shared" si="0"/>
        <v>35</v>
      </c>
      <c r="U22">
        <f t="shared" si="1"/>
        <v>21</v>
      </c>
      <c r="AJ22">
        <f>AI19+AJ20</f>
        <v>140</v>
      </c>
      <c r="AM22" s="2"/>
    </row>
    <row r="23" spans="1:39">
      <c r="A23" s="54">
        <v>621992000</v>
      </c>
      <c r="B23" s="54" t="e">
        <f>VLOOKUP(A23,[1]logistic!$A$1:$A$10,1,0)</f>
        <v>#N/A</v>
      </c>
      <c r="C23" s="55">
        <v>69</v>
      </c>
      <c r="D23" s="55">
        <v>1</v>
      </c>
      <c r="E23" s="55">
        <v>131</v>
      </c>
      <c r="F23" s="55">
        <v>123160</v>
      </c>
      <c r="G23" s="55">
        <v>1</v>
      </c>
      <c r="H23" s="55">
        <v>23</v>
      </c>
      <c r="I23" s="55">
        <v>2.120573931</v>
      </c>
      <c r="J23" s="55">
        <v>5.0904732060000004</v>
      </c>
      <c r="K23" s="55">
        <v>0.30102999600000002</v>
      </c>
      <c r="L23" s="55">
        <v>1.3802112419999999</v>
      </c>
      <c r="M23" s="56">
        <v>0.704717479338278</v>
      </c>
      <c r="N23" s="55">
        <v>1708</v>
      </c>
      <c r="O23" s="55">
        <v>1</v>
      </c>
      <c r="P23" s="55">
        <v>1</v>
      </c>
      <c r="Q23" s="55">
        <v>1</v>
      </c>
      <c r="R23" s="55">
        <v>1</v>
      </c>
      <c r="S23" s="55">
        <v>0</v>
      </c>
      <c r="T23">
        <f t="shared" si="0"/>
        <v>4</v>
      </c>
      <c r="U23">
        <f t="shared" si="1"/>
        <v>22</v>
      </c>
      <c r="AJ23" s="1">
        <f>AJ22/165</f>
        <v>0.84848484848484851</v>
      </c>
      <c r="AM23" s="3" t="s">
        <v>64</v>
      </c>
    </row>
    <row r="24" spans="1:39">
      <c r="A24" s="54">
        <v>659574000</v>
      </c>
      <c r="B24" s="54" t="e">
        <f>VLOOKUP(A24,[1]logistic!$A$1:$A$10,1,0)</f>
        <v>#N/A</v>
      </c>
      <c r="C24" s="55">
        <v>37</v>
      </c>
      <c r="D24" s="55">
        <v>1</v>
      </c>
      <c r="E24" s="55">
        <v>166</v>
      </c>
      <c r="F24" s="55">
        <v>42830</v>
      </c>
      <c r="G24" s="55">
        <v>190</v>
      </c>
      <c r="H24" s="55">
        <v>31</v>
      </c>
      <c r="I24" s="55">
        <v>2.222716471</v>
      </c>
      <c r="J24" s="55">
        <v>4.6317582140000004</v>
      </c>
      <c r="K24" s="55">
        <v>2.281033367</v>
      </c>
      <c r="L24" s="55">
        <v>1.5051499779999999</v>
      </c>
      <c r="M24" s="56">
        <v>0.69789946547558601</v>
      </c>
      <c r="N24" s="55">
        <v>129</v>
      </c>
      <c r="O24" s="55">
        <v>0</v>
      </c>
      <c r="P24" s="55">
        <v>0</v>
      </c>
      <c r="Q24" s="55">
        <v>1</v>
      </c>
      <c r="R24" s="55">
        <v>1</v>
      </c>
      <c r="S24" s="55">
        <v>0</v>
      </c>
      <c r="T24">
        <f t="shared" si="0"/>
        <v>36</v>
      </c>
      <c r="U24">
        <f t="shared" si="1"/>
        <v>23</v>
      </c>
      <c r="AG24">
        <v>10</v>
      </c>
      <c r="AI24" s="72" t="s">
        <v>8</v>
      </c>
      <c r="AJ24" s="72"/>
    </row>
    <row r="25" spans="1:39">
      <c r="A25" s="54">
        <v>664150000</v>
      </c>
      <c r="B25" s="54" t="e">
        <f>VLOOKUP(A25,[1]logistic!$A$1:$A$10,1,0)</f>
        <v>#N/A</v>
      </c>
      <c r="C25" s="55">
        <v>51</v>
      </c>
      <c r="D25" s="55">
        <v>1</v>
      </c>
      <c r="E25" s="55">
        <v>90</v>
      </c>
      <c r="F25" s="55">
        <v>269020</v>
      </c>
      <c r="G25" s="55">
        <v>226</v>
      </c>
      <c r="H25" s="55">
        <v>57</v>
      </c>
      <c r="I25" s="55">
        <v>1.959041392</v>
      </c>
      <c r="J25" s="55">
        <v>5.429786183</v>
      </c>
      <c r="K25" s="55">
        <v>2.3560258570000001</v>
      </c>
      <c r="L25" s="55">
        <v>1.7634279939999999</v>
      </c>
      <c r="M25" s="56">
        <v>0.68525159043176198</v>
      </c>
      <c r="N25" s="55">
        <v>632</v>
      </c>
      <c r="O25" s="55">
        <v>1</v>
      </c>
      <c r="P25" s="55">
        <v>1</v>
      </c>
      <c r="Q25" s="55">
        <v>1</v>
      </c>
      <c r="R25" s="55">
        <v>1</v>
      </c>
      <c r="S25" s="55">
        <v>0</v>
      </c>
      <c r="T25">
        <f t="shared" si="0"/>
        <v>8</v>
      </c>
      <c r="U25">
        <f t="shared" si="1"/>
        <v>24</v>
      </c>
      <c r="AI25">
        <v>1</v>
      </c>
      <c r="AJ25">
        <v>0</v>
      </c>
    </row>
    <row r="26" spans="1:39">
      <c r="A26" s="54">
        <v>651983000</v>
      </c>
      <c r="B26" s="54" t="e">
        <f>VLOOKUP(A26,[1]logistic!$A$1:$A$10,1,0)</f>
        <v>#N/A</v>
      </c>
      <c r="C26" s="55">
        <v>57</v>
      </c>
      <c r="D26" s="55">
        <v>1</v>
      </c>
      <c r="E26" s="55">
        <v>143</v>
      </c>
      <c r="F26" s="55">
        <v>42420</v>
      </c>
      <c r="G26" s="55">
        <v>156</v>
      </c>
      <c r="H26" s="55">
        <v>27</v>
      </c>
      <c r="I26" s="55">
        <v>2.1583624920000002</v>
      </c>
      <c r="J26" s="55">
        <v>4.6275809020000001</v>
      </c>
      <c r="K26" s="55">
        <v>2.195899652</v>
      </c>
      <c r="L26" s="55">
        <v>1.4471580310000001</v>
      </c>
      <c r="M26" s="56">
        <v>0.67895903741500996</v>
      </c>
      <c r="N26" s="55">
        <v>117</v>
      </c>
      <c r="O26" s="55">
        <v>0</v>
      </c>
      <c r="P26" s="55">
        <v>0</v>
      </c>
      <c r="Q26" s="55">
        <v>1</v>
      </c>
      <c r="R26" s="55">
        <v>1</v>
      </c>
      <c r="S26" s="55">
        <v>0</v>
      </c>
      <c r="T26">
        <f t="shared" si="0"/>
        <v>39</v>
      </c>
      <c r="U26">
        <f t="shared" si="1"/>
        <v>25</v>
      </c>
      <c r="AG26" s="72" t="s">
        <v>148</v>
      </c>
      <c r="AH26">
        <v>1</v>
      </c>
      <c r="AI26" s="11">
        <f>COUNTIFS($D$1:$D$166,$AI$9,$P$1:$P$166,AH26)</f>
        <v>10</v>
      </c>
      <c r="AJ26" s="11">
        <f>COUNTIFS($D$1:$D$166,$AJ$9,$P$1:$P$166,AH26)</f>
        <v>0</v>
      </c>
    </row>
    <row r="27" spans="1:39">
      <c r="A27" s="54">
        <v>604338000</v>
      </c>
      <c r="B27" s="54" t="e">
        <f>VLOOKUP(A27,[1]logistic!$A$1:$A$10,1,0)</f>
        <v>#N/A</v>
      </c>
      <c r="C27" s="55">
        <v>102</v>
      </c>
      <c r="D27" s="55">
        <v>0</v>
      </c>
      <c r="E27" s="55">
        <v>122</v>
      </c>
      <c r="F27" s="55">
        <v>48220</v>
      </c>
      <c r="G27" s="55">
        <v>39</v>
      </c>
      <c r="H27" s="55">
        <v>14</v>
      </c>
      <c r="I27" s="55">
        <v>2.0899051110000002</v>
      </c>
      <c r="J27" s="55">
        <v>4.6832362119999997</v>
      </c>
      <c r="K27" s="55">
        <v>1.602059991</v>
      </c>
      <c r="L27" s="55">
        <v>1.1760912590000001</v>
      </c>
      <c r="M27" s="56">
        <v>0.66314606359540296</v>
      </c>
      <c r="N27" s="55">
        <v>49</v>
      </c>
      <c r="O27" s="55">
        <v>0</v>
      </c>
      <c r="P27" s="55">
        <v>0</v>
      </c>
      <c r="Q27" s="55">
        <v>1</v>
      </c>
      <c r="R27" s="55">
        <v>0</v>
      </c>
      <c r="S27" s="55">
        <v>0</v>
      </c>
      <c r="T27">
        <f t="shared" si="0"/>
        <v>54</v>
      </c>
      <c r="U27">
        <f t="shared" si="1"/>
        <v>26</v>
      </c>
      <c r="AG27" s="72"/>
      <c r="AH27">
        <v>0</v>
      </c>
      <c r="AI27" s="11">
        <f>COUNTIFS($D$1:$D$166,$AI$9,$P$1:$P$166,AH27)</f>
        <v>40</v>
      </c>
      <c r="AJ27" s="11">
        <f>COUNTIFS($D$1:$D$166,$AJ$9,$P$1:$P$166,AH27)</f>
        <v>115</v>
      </c>
    </row>
    <row r="28" spans="1:39">
      <c r="A28" s="54">
        <v>604341000</v>
      </c>
      <c r="B28" s="54" t="e">
        <f>VLOOKUP(A28,[1]logistic!$A$1:$A$10,1,0)</f>
        <v>#N/A</v>
      </c>
      <c r="C28" s="55">
        <v>4</v>
      </c>
      <c r="D28" s="55">
        <v>1</v>
      </c>
      <c r="E28" s="55">
        <v>252</v>
      </c>
      <c r="F28" s="55">
        <v>3270</v>
      </c>
      <c r="G28" s="55">
        <v>143</v>
      </c>
      <c r="H28" s="55">
        <v>62</v>
      </c>
      <c r="I28" s="55">
        <v>2.403120521</v>
      </c>
      <c r="J28" s="55">
        <v>3.514680544</v>
      </c>
      <c r="K28" s="55">
        <v>2.1583624920000002</v>
      </c>
      <c r="L28" s="55">
        <v>1.7993405490000001</v>
      </c>
      <c r="M28" s="56">
        <v>0.66058619305500799</v>
      </c>
      <c r="N28" s="55">
        <v>217</v>
      </c>
      <c r="O28" s="55">
        <v>1</v>
      </c>
      <c r="P28" s="55">
        <v>0</v>
      </c>
      <c r="Q28" s="55">
        <v>1</v>
      </c>
      <c r="R28" s="55">
        <v>0</v>
      </c>
      <c r="S28" s="55">
        <v>0</v>
      </c>
      <c r="T28">
        <f t="shared" si="0"/>
        <v>22</v>
      </c>
      <c r="U28">
        <f t="shared" si="1"/>
        <v>27</v>
      </c>
    </row>
    <row r="29" spans="1:39">
      <c r="A29" s="54">
        <v>604340000</v>
      </c>
      <c r="B29" s="54" t="e">
        <f>VLOOKUP(A29,[1]logistic!$A$1:$A$10,1,0)</f>
        <v>#N/A</v>
      </c>
      <c r="C29" s="55">
        <v>119</v>
      </c>
      <c r="D29" s="55">
        <v>0</v>
      </c>
      <c r="E29" s="55">
        <v>74</v>
      </c>
      <c r="F29" s="55">
        <v>160770</v>
      </c>
      <c r="G29" s="55">
        <v>157</v>
      </c>
      <c r="H29" s="55">
        <v>17</v>
      </c>
      <c r="I29" s="55">
        <v>1.8750612630000001</v>
      </c>
      <c r="J29" s="55">
        <v>5.2062077130000004</v>
      </c>
      <c r="K29" s="55">
        <v>2.198657087</v>
      </c>
      <c r="L29" s="55">
        <v>1.255272505</v>
      </c>
      <c r="M29" s="56">
        <v>0.641477966292196</v>
      </c>
      <c r="N29" s="55">
        <v>32</v>
      </c>
      <c r="O29" s="55">
        <v>0</v>
      </c>
      <c r="P29" s="55">
        <v>0</v>
      </c>
      <c r="Q29" s="55">
        <v>1</v>
      </c>
      <c r="R29" s="55">
        <v>0</v>
      </c>
      <c r="S29" s="55">
        <v>0</v>
      </c>
      <c r="T29">
        <f t="shared" si="0"/>
        <v>68</v>
      </c>
      <c r="U29">
        <f t="shared" si="1"/>
        <v>28</v>
      </c>
      <c r="AJ29">
        <f>AJ27+AI26</f>
        <v>125</v>
      </c>
    </row>
    <row r="30" spans="1:39">
      <c r="A30" s="54">
        <v>664156000</v>
      </c>
      <c r="B30" s="54" t="e">
        <f>VLOOKUP(A30,[1]logistic!$A$1:$A$10,1,0)</f>
        <v>#N/A</v>
      </c>
      <c r="C30" s="55">
        <v>118</v>
      </c>
      <c r="D30" s="55">
        <v>1</v>
      </c>
      <c r="E30" s="55">
        <v>160</v>
      </c>
      <c r="F30" s="55">
        <v>7740</v>
      </c>
      <c r="G30" s="55">
        <v>87</v>
      </c>
      <c r="H30" s="55">
        <v>75</v>
      </c>
      <c r="I30" s="55">
        <v>2.2068258759999999</v>
      </c>
      <c r="J30" s="55">
        <v>3.8887970670000001</v>
      </c>
      <c r="K30" s="55">
        <v>1.9444826719999999</v>
      </c>
      <c r="L30" s="55">
        <v>1.880813592</v>
      </c>
      <c r="M30" s="56">
        <v>0.63183631363550197</v>
      </c>
      <c r="N30" s="55">
        <v>239</v>
      </c>
      <c r="O30" s="55">
        <v>1</v>
      </c>
      <c r="P30" s="55">
        <v>0</v>
      </c>
      <c r="Q30" s="55">
        <v>1</v>
      </c>
      <c r="R30" s="55">
        <v>0</v>
      </c>
      <c r="S30" s="55">
        <v>0</v>
      </c>
      <c r="T30">
        <f t="shared" si="0"/>
        <v>19</v>
      </c>
      <c r="U30">
        <f t="shared" si="1"/>
        <v>29</v>
      </c>
      <c r="AJ30" s="1">
        <f>AJ29/165</f>
        <v>0.75757575757575757</v>
      </c>
    </row>
    <row r="31" spans="1:39">
      <c r="A31" s="54">
        <v>632635000</v>
      </c>
      <c r="B31" s="54" t="e">
        <f>VLOOKUP(A31,[1]logistic!$A$1:$A$10,1,0)</f>
        <v>#N/A</v>
      </c>
      <c r="C31" s="55">
        <v>3</v>
      </c>
      <c r="D31" s="55">
        <v>1</v>
      </c>
      <c r="E31" s="55">
        <v>86</v>
      </c>
      <c r="F31" s="55">
        <v>46190</v>
      </c>
      <c r="G31" s="55">
        <v>112</v>
      </c>
      <c r="H31" s="55">
        <v>17</v>
      </c>
      <c r="I31" s="55">
        <v>1.9395192530000001</v>
      </c>
      <c r="J31" s="55">
        <v>4.6645573640000002</v>
      </c>
      <c r="K31" s="55">
        <v>2.053078443</v>
      </c>
      <c r="L31" s="55">
        <v>1.255272505</v>
      </c>
      <c r="M31" s="56">
        <v>0.61482445307953504</v>
      </c>
      <c r="N31" s="55">
        <v>230</v>
      </c>
      <c r="O31" s="55">
        <v>1</v>
      </c>
      <c r="P31" s="55">
        <v>0</v>
      </c>
      <c r="Q31" s="55">
        <v>1</v>
      </c>
      <c r="R31" s="55">
        <v>0</v>
      </c>
      <c r="S31" s="55">
        <v>0</v>
      </c>
      <c r="T31">
        <f t="shared" si="0"/>
        <v>21</v>
      </c>
      <c r="U31">
        <f t="shared" si="1"/>
        <v>30</v>
      </c>
    </row>
    <row r="32" spans="1:39">
      <c r="A32" s="54">
        <v>661242000</v>
      </c>
      <c r="B32" s="54" t="e">
        <f>VLOOKUP(A32,[1]logistic!$A$1:$A$10,1,0)</f>
        <v>#N/A</v>
      </c>
      <c r="C32" s="55">
        <v>145</v>
      </c>
      <c r="D32" s="55">
        <v>0</v>
      </c>
      <c r="E32" s="55">
        <v>121</v>
      </c>
      <c r="F32" s="55">
        <v>13340</v>
      </c>
      <c r="G32" s="55">
        <v>50</v>
      </c>
      <c r="H32" s="55">
        <v>45</v>
      </c>
      <c r="I32" s="55">
        <v>2.0863598310000002</v>
      </c>
      <c r="J32" s="55">
        <v>4.1251883840000003</v>
      </c>
      <c r="K32" s="55">
        <v>1.7075701759999999</v>
      </c>
      <c r="L32" s="55">
        <v>1.662757832</v>
      </c>
      <c r="M32" s="56">
        <v>0.61429890559754796</v>
      </c>
      <c r="N32" s="55">
        <v>5</v>
      </c>
      <c r="O32" s="55">
        <v>0</v>
      </c>
      <c r="P32" s="55">
        <v>0</v>
      </c>
      <c r="Q32" s="55">
        <v>1</v>
      </c>
      <c r="R32" s="55">
        <v>0</v>
      </c>
      <c r="S32" s="55">
        <v>0</v>
      </c>
      <c r="T32">
        <f t="shared" si="0"/>
        <v>116</v>
      </c>
      <c r="U32">
        <f t="shared" si="1"/>
        <v>31</v>
      </c>
    </row>
    <row r="33" spans="1:21">
      <c r="A33" s="54">
        <v>602069000</v>
      </c>
      <c r="B33" s="54" t="e">
        <f>VLOOKUP(A33,[1]logistic!$A$1:$A$10,1,0)</f>
        <v>#N/A</v>
      </c>
      <c r="C33" s="55">
        <v>19</v>
      </c>
      <c r="D33" s="55">
        <v>1</v>
      </c>
      <c r="E33" s="55">
        <v>134</v>
      </c>
      <c r="F33" s="55">
        <v>8580</v>
      </c>
      <c r="G33" s="55">
        <v>4</v>
      </c>
      <c r="H33" s="55">
        <v>14</v>
      </c>
      <c r="I33" s="55">
        <v>2.1303337679999998</v>
      </c>
      <c r="J33" s="55">
        <v>3.9335379019999999</v>
      </c>
      <c r="K33" s="55">
        <v>0.69897000399999998</v>
      </c>
      <c r="L33" s="55">
        <v>1.1760912590000001</v>
      </c>
      <c r="M33" s="56">
        <v>0.61148801668120001</v>
      </c>
      <c r="N33" s="55">
        <v>94</v>
      </c>
      <c r="O33" s="55">
        <v>0</v>
      </c>
      <c r="P33" s="55">
        <v>0</v>
      </c>
      <c r="Q33" s="55">
        <v>1</v>
      </c>
      <c r="R33" s="55">
        <v>0</v>
      </c>
      <c r="S33" s="55">
        <v>0</v>
      </c>
      <c r="T33">
        <f t="shared" si="0"/>
        <v>44</v>
      </c>
      <c r="U33">
        <f t="shared" si="1"/>
        <v>32</v>
      </c>
    </row>
    <row r="34" spans="1:21">
      <c r="A34" s="54">
        <v>623865000</v>
      </c>
      <c r="B34" s="54" t="e">
        <f>VLOOKUP(A34,[1]logistic!$A$1:$A$10,1,0)</f>
        <v>#N/A</v>
      </c>
      <c r="C34" s="55">
        <v>101</v>
      </c>
      <c r="D34" s="55">
        <v>1</v>
      </c>
      <c r="E34" s="55">
        <v>169</v>
      </c>
      <c r="F34" s="55">
        <v>3020</v>
      </c>
      <c r="G34" s="55">
        <v>167</v>
      </c>
      <c r="H34" s="55">
        <v>20</v>
      </c>
      <c r="I34" s="55">
        <v>2.2304489209999998</v>
      </c>
      <c r="J34" s="55">
        <v>3.4801507250000001</v>
      </c>
      <c r="K34" s="55">
        <v>2.225309282</v>
      </c>
      <c r="L34" s="55">
        <v>1.322219295</v>
      </c>
      <c r="M34" s="56">
        <v>0.60354694312283297</v>
      </c>
      <c r="N34" s="55">
        <v>638</v>
      </c>
      <c r="O34" s="55">
        <v>1</v>
      </c>
      <c r="P34" s="55">
        <v>1</v>
      </c>
      <c r="Q34" s="55">
        <v>1</v>
      </c>
      <c r="R34" s="55">
        <v>0</v>
      </c>
      <c r="S34" s="55">
        <v>0</v>
      </c>
      <c r="T34">
        <f t="shared" si="0"/>
        <v>7</v>
      </c>
      <c r="U34">
        <f t="shared" si="1"/>
        <v>33</v>
      </c>
    </row>
    <row r="35" spans="1:21">
      <c r="A35" s="54">
        <v>659569000</v>
      </c>
      <c r="B35" s="54" t="e">
        <f>VLOOKUP(A35,[1]logistic!$A$1:$A$10,1,0)</f>
        <v>#N/A</v>
      </c>
      <c r="C35" s="55">
        <v>7</v>
      </c>
      <c r="D35" s="55">
        <v>0</v>
      </c>
      <c r="E35" s="55">
        <v>64</v>
      </c>
      <c r="F35" s="55">
        <v>43100</v>
      </c>
      <c r="G35" s="55">
        <v>194</v>
      </c>
      <c r="H35" s="55">
        <v>84</v>
      </c>
      <c r="I35" s="55">
        <v>1.812913357</v>
      </c>
      <c r="J35" s="55">
        <v>4.6344873460000002</v>
      </c>
      <c r="K35" s="55">
        <v>2.2900346109999998</v>
      </c>
      <c r="L35" s="55">
        <v>1.9294189260000001</v>
      </c>
      <c r="M35" s="56">
        <v>0.57095900741598005</v>
      </c>
      <c r="N35" s="55">
        <v>17</v>
      </c>
      <c r="O35" s="55">
        <v>0</v>
      </c>
      <c r="P35" s="55">
        <v>0</v>
      </c>
      <c r="Q35" s="55">
        <v>1</v>
      </c>
      <c r="R35" s="55">
        <v>0</v>
      </c>
      <c r="S35" s="55">
        <v>0</v>
      </c>
      <c r="T35">
        <f t="shared" si="0"/>
        <v>86</v>
      </c>
      <c r="U35">
        <f t="shared" si="1"/>
        <v>34</v>
      </c>
    </row>
    <row r="36" spans="1:21">
      <c r="A36" s="54">
        <v>661243000</v>
      </c>
      <c r="B36" s="54" t="e">
        <f>VLOOKUP(A36,[1]logistic!$A$1:$A$10,1,0)</f>
        <v>#N/A</v>
      </c>
      <c r="C36" s="55">
        <v>98</v>
      </c>
      <c r="D36" s="55">
        <v>1</v>
      </c>
      <c r="E36" s="55">
        <v>73</v>
      </c>
      <c r="F36" s="55">
        <v>23300</v>
      </c>
      <c r="G36" s="55">
        <v>61</v>
      </c>
      <c r="H36" s="55">
        <v>53</v>
      </c>
      <c r="I36" s="55">
        <v>1.8692317199999999</v>
      </c>
      <c r="J36" s="55">
        <v>4.36737456</v>
      </c>
      <c r="K36" s="55">
        <v>1.792391689</v>
      </c>
      <c r="L36" s="55">
        <v>1.7323937599999999</v>
      </c>
      <c r="M36" s="56">
        <v>0.56526318867024805</v>
      </c>
      <c r="N36" s="55">
        <v>144</v>
      </c>
      <c r="O36" s="55">
        <v>0</v>
      </c>
      <c r="P36" s="55">
        <v>0</v>
      </c>
      <c r="Q36" s="55">
        <v>1</v>
      </c>
      <c r="R36" s="55">
        <v>0</v>
      </c>
      <c r="S36" s="55">
        <v>0</v>
      </c>
      <c r="T36">
        <f t="shared" si="0"/>
        <v>33</v>
      </c>
      <c r="U36">
        <f t="shared" si="1"/>
        <v>35</v>
      </c>
    </row>
    <row r="37" spans="1:21">
      <c r="A37" s="54">
        <v>661959000</v>
      </c>
      <c r="B37" s="54" t="e">
        <f>VLOOKUP(A37,[1]logistic!$A$1:$A$10,1,0)</f>
        <v>#N/A</v>
      </c>
      <c r="C37" s="55">
        <v>64</v>
      </c>
      <c r="D37" s="55">
        <v>1</v>
      </c>
      <c r="E37" s="55">
        <v>53</v>
      </c>
      <c r="F37" s="55">
        <v>67230</v>
      </c>
      <c r="G37" s="55">
        <v>62</v>
      </c>
      <c r="H37" s="55">
        <v>40</v>
      </c>
      <c r="I37" s="55">
        <v>1.7323937599999999</v>
      </c>
      <c r="J37" s="55">
        <v>4.8275695709999997</v>
      </c>
      <c r="K37" s="55">
        <v>1.7993405490000001</v>
      </c>
      <c r="L37" s="55">
        <v>1.6127838569999999</v>
      </c>
      <c r="M37" s="56">
        <v>0.56189765518428103</v>
      </c>
      <c r="N37" s="55">
        <v>331</v>
      </c>
      <c r="O37" s="55">
        <v>1</v>
      </c>
      <c r="P37" s="55">
        <v>0</v>
      </c>
      <c r="Q37" s="55">
        <v>1</v>
      </c>
      <c r="R37" s="55">
        <v>0</v>
      </c>
      <c r="S37" s="55">
        <v>0</v>
      </c>
      <c r="T37">
        <f t="shared" si="0"/>
        <v>13</v>
      </c>
      <c r="U37">
        <f t="shared" si="1"/>
        <v>36</v>
      </c>
    </row>
    <row r="38" spans="1:21">
      <c r="A38" s="54">
        <v>624706000</v>
      </c>
      <c r="B38" s="54" t="e">
        <f>VLOOKUP(A38,[1]logistic!$A$1:$A$10,1,0)</f>
        <v>#N/A</v>
      </c>
      <c r="C38" s="55">
        <v>32</v>
      </c>
      <c r="D38" s="55">
        <v>1</v>
      </c>
      <c r="E38" s="55">
        <v>61</v>
      </c>
      <c r="F38" s="55">
        <v>40140</v>
      </c>
      <c r="G38" s="55">
        <v>22</v>
      </c>
      <c r="H38" s="55">
        <v>3</v>
      </c>
      <c r="I38" s="55">
        <v>1.792391689</v>
      </c>
      <c r="J38" s="55">
        <v>4.6035881879999998</v>
      </c>
      <c r="K38" s="55">
        <v>1.361727836</v>
      </c>
      <c r="L38" s="55">
        <v>0.60205999099999996</v>
      </c>
      <c r="M38" s="56">
        <v>0.56134551802910504</v>
      </c>
      <c r="N38" s="55">
        <v>69</v>
      </c>
      <c r="O38" s="55">
        <v>0</v>
      </c>
      <c r="P38" s="55">
        <v>0</v>
      </c>
      <c r="Q38" s="55">
        <v>1</v>
      </c>
      <c r="R38" s="55">
        <v>0</v>
      </c>
      <c r="S38" s="55">
        <v>0</v>
      </c>
      <c r="T38">
        <f t="shared" si="0"/>
        <v>48</v>
      </c>
      <c r="U38">
        <f t="shared" si="1"/>
        <v>37</v>
      </c>
    </row>
    <row r="39" spans="1:21">
      <c r="A39" s="54">
        <v>648159000</v>
      </c>
      <c r="B39" s="54" t="e">
        <f>VLOOKUP(A39,[1]logistic!$A$1:$A$10,1,0)</f>
        <v>#N/A</v>
      </c>
      <c r="C39" s="55">
        <v>70</v>
      </c>
      <c r="D39" s="55">
        <v>1</v>
      </c>
      <c r="E39" s="55">
        <v>233</v>
      </c>
      <c r="F39" s="55">
        <v>300</v>
      </c>
      <c r="G39" s="55">
        <v>172</v>
      </c>
      <c r="H39" s="55">
        <v>30</v>
      </c>
      <c r="I39" s="55">
        <v>2.3692158569999999</v>
      </c>
      <c r="J39" s="55">
        <v>2.478566496</v>
      </c>
      <c r="K39" s="55">
        <v>2.2380461029999998</v>
      </c>
      <c r="L39" s="55">
        <v>1.4913616940000001</v>
      </c>
      <c r="M39" s="56">
        <v>0.55862600582590705</v>
      </c>
      <c r="N39" s="55">
        <v>120</v>
      </c>
      <c r="O39" s="55">
        <v>0</v>
      </c>
      <c r="P39" s="55">
        <v>0</v>
      </c>
      <c r="Q39" s="55">
        <v>1</v>
      </c>
      <c r="R39" s="55">
        <v>0</v>
      </c>
      <c r="S39" s="55">
        <v>0</v>
      </c>
      <c r="T39">
        <f t="shared" si="0"/>
        <v>38</v>
      </c>
      <c r="U39">
        <f t="shared" si="1"/>
        <v>38</v>
      </c>
    </row>
    <row r="40" spans="1:21">
      <c r="A40" s="54">
        <v>648077000</v>
      </c>
      <c r="B40" s="54" t="e">
        <f>VLOOKUP(A40,[1]logistic!$A$1:$A$10,1,0)</f>
        <v>#N/A</v>
      </c>
      <c r="C40" s="55">
        <v>100</v>
      </c>
      <c r="D40" s="55">
        <v>1</v>
      </c>
      <c r="E40" s="55">
        <v>84</v>
      </c>
      <c r="F40" s="55">
        <v>11460</v>
      </c>
      <c r="G40" s="55">
        <v>111</v>
      </c>
      <c r="H40" s="55">
        <v>18</v>
      </c>
      <c r="I40" s="55">
        <v>1.9294189260000001</v>
      </c>
      <c r="J40" s="55">
        <v>4.0592225129999999</v>
      </c>
      <c r="K40" s="55">
        <v>2.0492180229999999</v>
      </c>
      <c r="L40" s="55">
        <v>1.278753601</v>
      </c>
      <c r="M40" s="56">
        <v>0.55707987695324301</v>
      </c>
      <c r="N40" s="55">
        <v>287</v>
      </c>
      <c r="O40" s="55">
        <v>1</v>
      </c>
      <c r="P40" s="55">
        <v>0</v>
      </c>
      <c r="Q40" s="55">
        <v>1</v>
      </c>
      <c r="R40" s="55">
        <v>0</v>
      </c>
      <c r="S40" s="55">
        <v>0</v>
      </c>
      <c r="T40">
        <f t="shared" si="0"/>
        <v>16</v>
      </c>
      <c r="U40">
        <f t="shared" si="1"/>
        <v>39</v>
      </c>
    </row>
    <row r="41" spans="1:21">
      <c r="A41" s="54">
        <v>638506000</v>
      </c>
      <c r="B41" s="54" t="e">
        <f>VLOOKUP(A41,[1]logistic!$A$1:$A$10,1,0)</f>
        <v>#N/A</v>
      </c>
      <c r="C41" s="55">
        <v>2</v>
      </c>
      <c r="D41" s="55">
        <v>0</v>
      </c>
      <c r="E41" s="55">
        <v>63</v>
      </c>
      <c r="F41" s="55">
        <v>21120</v>
      </c>
      <c r="G41" s="55">
        <v>22</v>
      </c>
      <c r="H41" s="55">
        <v>23</v>
      </c>
      <c r="I41" s="55">
        <v>1.806179974</v>
      </c>
      <c r="J41" s="55">
        <v>4.3247144769999997</v>
      </c>
      <c r="K41" s="55">
        <v>1.361727836</v>
      </c>
      <c r="L41" s="55">
        <v>1.3802112419999999</v>
      </c>
      <c r="M41" s="56">
        <v>0.54033680641148296</v>
      </c>
      <c r="N41" s="55">
        <v>35</v>
      </c>
      <c r="O41" s="55">
        <v>0</v>
      </c>
      <c r="P41" s="55">
        <v>0</v>
      </c>
      <c r="Q41" s="55">
        <v>1</v>
      </c>
      <c r="R41" s="55">
        <v>0</v>
      </c>
      <c r="S41" s="55">
        <v>0</v>
      </c>
      <c r="T41">
        <f t="shared" si="0"/>
        <v>63</v>
      </c>
      <c r="U41">
        <f t="shared" si="1"/>
        <v>40</v>
      </c>
    </row>
    <row r="42" spans="1:21">
      <c r="A42" s="54">
        <v>621095000</v>
      </c>
      <c r="B42" s="54" t="e">
        <f>VLOOKUP(A42,[1]logistic!$A$1:$A$10,1,0)</f>
        <v>#N/A</v>
      </c>
      <c r="C42" s="55">
        <v>110</v>
      </c>
      <c r="D42" s="55">
        <v>1</v>
      </c>
      <c r="E42" s="55">
        <v>47</v>
      </c>
      <c r="F42" s="55">
        <v>55960</v>
      </c>
      <c r="G42" s="55">
        <v>16</v>
      </c>
      <c r="H42" s="55">
        <v>10</v>
      </c>
      <c r="I42" s="55">
        <v>1.6812412370000001</v>
      </c>
      <c r="J42" s="55">
        <v>4.7478854669999997</v>
      </c>
      <c r="K42" s="55">
        <v>1.230448921</v>
      </c>
      <c r="L42" s="55">
        <v>1.0413926849999999</v>
      </c>
      <c r="M42" s="56">
        <v>0.53750849658087096</v>
      </c>
      <c r="N42" s="55">
        <v>554</v>
      </c>
      <c r="O42" s="55">
        <v>1</v>
      </c>
      <c r="P42" s="55">
        <v>1</v>
      </c>
      <c r="Q42" s="55">
        <v>1</v>
      </c>
      <c r="R42" s="55">
        <v>0</v>
      </c>
      <c r="S42" s="55">
        <v>0</v>
      </c>
      <c r="T42">
        <f t="shared" si="0"/>
        <v>9</v>
      </c>
      <c r="U42">
        <f t="shared" si="1"/>
        <v>41</v>
      </c>
    </row>
    <row r="43" spans="1:21">
      <c r="A43" s="54">
        <v>648161000</v>
      </c>
      <c r="B43" s="54" t="e">
        <f>VLOOKUP(A43,[1]logistic!$A$1:$A$10,1,0)</f>
        <v>#N/A</v>
      </c>
      <c r="C43" s="55">
        <v>143</v>
      </c>
      <c r="D43" s="55">
        <v>0</v>
      </c>
      <c r="E43" s="55">
        <v>127</v>
      </c>
      <c r="F43" s="55">
        <v>780</v>
      </c>
      <c r="G43" s="55">
        <v>43</v>
      </c>
      <c r="H43" s="55">
        <v>72</v>
      </c>
      <c r="I43" s="55">
        <v>2.10720997</v>
      </c>
      <c r="J43" s="55">
        <v>2.892651034</v>
      </c>
      <c r="K43" s="55">
        <v>1.6434526759999999</v>
      </c>
      <c r="L43" s="55">
        <v>1.86332286</v>
      </c>
      <c r="M43" s="56">
        <v>0.50900308971580199</v>
      </c>
      <c r="N43" s="55">
        <v>2</v>
      </c>
      <c r="O43" s="55">
        <v>0</v>
      </c>
      <c r="P43" s="55">
        <v>0</v>
      </c>
      <c r="Q43" s="55">
        <v>1</v>
      </c>
      <c r="R43" s="55">
        <v>0</v>
      </c>
      <c r="S43" s="55">
        <v>0</v>
      </c>
      <c r="T43">
        <f t="shared" si="0"/>
        <v>130</v>
      </c>
      <c r="U43">
        <f t="shared" si="1"/>
        <v>42</v>
      </c>
    </row>
    <row r="44" spans="1:21">
      <c r="A44" s="54">
        <v>684246000</v>
      </c>
      <c r="B44" s="54" t="e">
        <f>VLOOKUP(A44,[1]logistic!$A$1:$A$10,1,0)</f>
        <v>#N/A</v>
      </c>
      <c r="C44" s="55">
        <v>89</v>
      </c>
      <c r="D44" s="55">
        <v>1</v>
      </c>
      <c r="E44" s="55">
        <v>32</v>
      </c>
      <c r="F44" s="55">
        <v>66430</v>
      </c>
      <c r="G44" s="55">
        <v>46</v>
      </c>
      <c r="H44" s="55">
        <v>11</v>
      </c>
      <c r="I44" s="55">
        <v>1.5185139400000001</v>
      </c>
      <c r="J44" s="55">
        <v>4.8223707899999999</v>
      </c>
      <c r="K44" s="55">
        <v>1.6720978580000001</v>
      </c>
      <c r="L44" s="55">
        <v>1.0791812460000001</v>
      </c>
      <c r="M44" s="56">
        <v>0.48963893059841301</v>
      </c>
      <c r="N44" s="55">
        <v>179</v>
      </c>
      <c r="O44" s="55">
        <v>0</v>
      </c>
      <c r="P44" s="55">
        <v>0</v>
      </c>
      <c r="Q44" s="55">
        <v>1</v>
      </c>
      <c r="R44" s="55">
        <v>0</v>
      </c>
      <c r="S44" s="55">
        <v>0</v>
      </c>
      <c r="T44">
        <f t="shared" si="0"/>
        <v>26</v>
      </c>
      <c r="U44">
        <f t="shared" si="1"/>
        <v>43</v>
      </c>
    </row>
    <row r="45" spans="1:21">
      <c r="A45" s="54">
        <v>604358000</v>
      </c>
      <c r="B45" s="54" t="e">
        <f>VLOOKUP(A45,[1]logistic!$A$1:$A$10,1,0)</f>
        <v>#N/A</v>
      </c>
      <c r="C45" s="55">
        <v>31</v>
      </c>
      <c r="D45" s="55">
        <v>1</v>
      </c>
      <c r="E45" s="55">
        <v>50</v>
      </c>
      <c r="F45" s="55">
        <v>8590</v>
      </c>
      <c r="G45" s="55">
        <v>82</v>
      </c>
      <c r="H45" s="55">
        <v>65</v>
      </c>
      <c r="I45" s="55">
        <v>1.7075701759999999</v>
      </c>
      <c r="J45" s="55">
        <v>3.9340437189999999</v>
      </c>
      <c r="K45" s="55">
        <v>1.9190780919999999</v>
      </c>
      <c r="L45" s="55">
        <v>1.8195439360000001</v>
      </c>
      <c r="M45" s="56">
        <v>0.47096280283960301</v>
      </c>
      <c r="N45" s="55">
        <v>77</v>
      </c>
      <c r="O45" s="55">
        <v>0</v>
      </c>
      <c r="P45" s="55">
        <v>0</v>
      </c>
      <c r="Q45" s="55">
        <v>1</v>
      </c>
      <c r="R45" s="55">
        <v>0</v>
      </c>
      <c r="S45" s="55">
        <v>0</v>
      </c>
      <c r="T45">
        <f t="shared" si="0"/>
        <v>45</v>
      </c>
      <c r="U45">
        <f t="shared" si="1"/>
        <v>44</v>
      </c>
    </row>
    <row r="46" spans="1:21">
      <c r="A46" s="54">
        <v>661964000</v>
      </c>
      <c r="B46" s="54" t="e">
        <f>VLOOKUP(A46,[1]logistic!$A$1:$A$10,1,0)</f>
        <v>#N/A</v>
      </c>
      <c r="C46" s="55">
        <v>95</v>
      </c>
      <c r="D46" s="55">
        <v>0</v>
      </c>
      <c r="E46" s="55">
        <v>20</v>
      </c>
      <c r="F46" s="55">
        <v>174000</v>
      </c>
      <c r="G46" s="55">
        <v>13</v>
      </c>
      <c r="H46" s="55">
        <v>10</v>
      </c>
      <c r="I46" s="55">
        <v>1.322219295</v>
      </c>
      <c r="J46" s="55">
        <v>5.2405517440000002</v>
      </c>
      <c r="K46" s="55">
        <v>1.1461280359999999</v>
      </c>
      <c r="L46" s="55">
        <v>1.0413926849999999</v>
      </c>
      <c r="M46" s="56">
        <v>0.462346818652001</v>
      </c>
      <c r="N46" s="55">
        <v>24</v>
      </c>
      <c r="O46" s="55">
        <v>0</v>
      </c>
      <c r="P46" s="55">
        <v>0</v>
      </c>
      <c r="Q46" s="55">
        <v>1</v>
      </c>
      <c r="R46" s="55">
        <v>0</v>
      </c>
      <c r="S46" s="55">
        <v>0</v>
      </c>
      <c r="T46">
        <f t="shared" si="0"/>
        <v>78</v>
      </c>
      <c r="U46">
        <f t="shared" si="1"/>
        <v>45</v>
      </c>
    </row>
    <row r="47" spans="1:21">
      <c r="A47" s="54">
        <v>604343000</v>
      </c>
      <c r="B47" s="54" t="e">
        <f>VLOOKUP(A47,[1]logistic!$A$1:$A$10,1,0)</f>
        <v>#N/A</v>
      </c>
      <c r="C47" s="55">
        <v>62</v>
      </c>
      <c r="D47" s="55">
        <v>0</v>
      </c>
      <c r="E47" s="55">
        <v>36</v>
      </c>
      <c r="F47" s="55">
        <v>20270</v>
      </c>
      <c r="G47" s="55">
        <v>25</v>
      </c>
      <c r="H47" s="55">
        <v>12</v>
      </c>
      <c r="I47" s="55">
        <v>1.5682017239999999</v>
      </c>
      <c r="J47" s="55">
        <v>4.306875174</v>
      </c>
      <c r="K47" s="55">
        <v>1.414973348</v>
      </c>
      <c r="L47" s="55">
        <v>1.1139433519999999</v>
      </c>
      <c r="M47" s="56">
        <v>0.45864361706761297</v>
      </c>
      <c r="N47" s="55">
        <v>28</v>
      </c>
      <c r="O47" s="55">
        <v>0</v>
      </c>
      <c r="P47" s="55">
        <v>0</v>
      </c>
      <c r="Q47" s="55">
        <v>1</v>
      </c>
      <c r="R47" s="55">
        <v>0</v>
      </c>
      <c r="S47" s="55">
        <v>0</v>
      </c>
      <c r="T47">
        <f t="shared" si="0"/>
        <v>74</v>
      </c>
      <c r="U47">
        <f t="shared" si="1"/>
        <v>46</v>
      </c>
    </row>
    <row r="48" spans="1:21">
      <c r="A48" s="54">
        <v>664165000</v>
      </c>
      <c r="B48" s="54" t="e">
        <f>VLOOKUP(A48,[1]logistic!$A$1:$A$10,1,0)</f>
        <v>#N/A</v>
      </c>
      <c r="C48" s="55">
        <v>73</v>
      </c>
      <c r="D48" s="55">
        <v>1</v>
      </c>
      <c r="E48" s="55">
        <v>25</v>
      </c>
      <c r="F48" s="55">
        <v>34170</v>
      </c>
      <c r="G48" s="55">
        <v>2</v>
      </c>
      <c r="H48" s="55">
        <v>2</v>
      </c>
      <c r="I48" s="55">
        <v>1.414973348</v>
      </c>
      <c r="J48" s="55">
        <v>4.5336576879999999</v>
      </c>
      <c r="K48" s="55">
        <v>0.47712125500000002</v>
      </c>
      <c r="L48" s="55">
        <v>0.47712125500000002</v>
      </c>
      <c r="M48" s="56">
        <v>0.428437144369547</v>
      </c>
      <c r="N48" s="55">
        <v>121</v>
      </c>
      <c r="O48" s="55">
        <v>0</v>
      </c>
      <c r="P48" s="55">
        <v>0</v>
      </c>
      <c r="Q48" s="55">
        <v>1</v>
      </c>
      <c r="R48" s="55">
        <v>0</v>
      </c>
      <c r="S48" s="55">
        <v>0</v>
      </c>
      <c r="T48">
        <f t="shared" si="0"/>
        <v>37</v>
      </c>
      <c r="U48">
        <f t="shared" si="1"/>
        <v>47</v>
      </c>
    </row>
    <row r="49" spans="1:21">
      <c r="A49" s="54">
        <v>604334000</v>
      </c>
      <c r="B49" s="54" t="e">
        <f>VLOOKUP(A49,[1]logistic!$A$1:$A$10,1,0)</f>
        <v>#N/A</v>
      </c>
      <c r="C49" s="55">
        <v>26</v>
      </c>
      <c r="D49" s="55">
        <v>0</v>
      </c>
      <c r="E49" s="55">
        <v>92</v>
      </c>
      <c r="F49" s="55">
        <v>260</v>
      </c>
      <c r="G49" s="55">
        <v>165</v>
      </c>
      <c r="H49" s="55">
        <v>24</v>
      </c>
      <c r="I49" s="55">
        <v>1.968482949</v>
      </c>
      <c r="J49" s="55">
        <v>2.4166405069999999</v>
      </c>
      <c r="K49" s="55">
        <v>2.2201080879999999</v>
      </c>
      <c r="L49" s="55">
        <v>1.397940009</v>
      </c>
      <c r="M49" s="56">
        <v>0.41879242151659202</v>
      </c>
      <c r="N49" s="55">
        <v>33</v>
      </c>
      <c r="O49" s="55">
        <v>0</v>
      </c>
      <c r="P49" s="55">
        <v>0</v>
      </c>
      <c r="Q49" s="55">
        <v>1</v>
      </c>
      <c r="R49" s="55">
        <v>0</v>
      </c>
      <c r="S49" s="55">
        <v>0</v>
      </c>
      <c r="T49">
        <f t="shared" si="0"/>
        <v>65</v>
      </c>
      <c r="U49">
        <f t="shared" si="1"/>
        <v>48</v>
      </c>
    </row>
    <row r="50" spans="1:21">
      <c r="A50" s="54">
        <v>624715000</v>
      </c>
      <c r="B50" s="54" t="e">
        <f>VLOOKUP(A50,[1]logistic!$A$1:$A$10,1,0)</f>
        <v>#N/A</v>
      </c>
      <c r="C50" s="55">
        <v>84</v>
      </c>
      <c r="D50" s="55">
        <v>1</v>
      </c>
      <c r="E50" s="55">
        <v>27</v>
      </c>
      <c r="F50" s="55">
        <v>19670</v>
      </c>
      <c r="G50" s="55">
        <v>49</v>
      </c>
      <c r="H50" s="55">
        <v>8</v>
      </c>
      <c r="I50" s="55">
        <v>1.4471580310000001</v>
      </c>
      <c r="J50" s="55">
        <v>4.293826438</v>
      </c>
      <c r="K50" s="55">
        <v>1.698970004</v>
      </c>
      <c r="L50" s="55">
        <v>0.95424250899999996</v>
      </c>
      <c r="M50" s="56">
        <v>0.41730200752781998</v>
      </c>
      <c r="N50" s="55">
        <v>77</v>
      </c>
      <c r="O50" s="55">
        <v>0</v>
      </c>
      <c r="P50" s="55">
        <v>0</v>
      </c>
      <c r="Q50" s="55">
        <v>1</v>
      </c>
      <c r="R50" s="55">
        <v>0</v>
      </c>
      <c r="S50" s="55">
        <v>0</v>
      </c>
      <c r="T50">
        <f t="shared" si="0"/>
        <v>45</v>
      </c>
      <c r="U50">
        <f t="shared" si="1"/>
        <v>49</v>
      </c>
    </row>
    <row r="51" spans="1:21">
      <c r="A51" s="54">
        <v>669653000</v>
      </c>
      <c r="B51" s="54" t="e">
        <f>VLOOKUP(A51,[1]logistic!$A$1:$A$10,1,0)</f>
        <v>#N/A</v>
      </c>
      <c r="C51" s="55">
        <v>30</v>
      </c>
      <c r="D51" s="55">
        <v>0</v>
      </c>
      <c r="E51" s="55">
        <v>17</v>
      </c>
      <c r="F51" s="55">
        <v>80420</v>
      </c>
      <c r="G51" s="55">
        <v>14</v>
      </c>
      <c r="H51" s="55">
        <v>22</v>
      </c>
      <c r="I51" s="55">
        <v>1.255272505</v>
      </c>
      <c r="J51" s="55">
        <v>4.905369469</v>
      </c>
      <c r="K51" s="55">
        <v>1.1760912590000001</v>
      </c>
      <c r="L51" s="55">
        <v>1.361727836</v>
      </c>
      <c r="M51" s="56">
        <v>0.40960798270409099</v>
      </c>
      <c r="N51" s="55">
        <v>20</v>
      </c>
      <c r="O51" s="55">
        <v>0</v>
      </c>
      <c r="P51" s="55">
        <v>0</v>
      </c>
      <c r="Q51" s="55">
        <v>1</v>
      </c>
      <c r="R51" s="55">
        <v>0</v>
      </c>
      <c r="S51" s="55">
        <v>0</v>
      </c>
      <c r="T51">
        <f t="shared" si="0"/>
        <v>83</v>
      </c>
      <c r="U51">
        <f t="shared" si="1"/>
        <v>50</v>
      </c>
    </row>
    <row r="52" spans="1:21">
      <c r="A52" s="54">
        <v>664163000</v>
      </c>
      <c r="B52" s="54" t="e">
        <f>VLOOKUP(A52,[1]logistic!$A$1:$A$10,1,0)</f>
        <v>#N/A</v>
      </c>
      <c r="C52" s="55">
        <v>104</v>
      </c>
      <c r="D52" s="55">
        <v>0</v>
      </c>
      <c r="E52" s="55">
        <v>21</v>
      </c>
      <c r="F52" s="55">
        <v>13720</v>
      </c>
      <c r="G52" s="55">
        <v>62</v>
      </c>
      <c r="H52" s="55">
        <v>1</v>
      </c>
      <c r="I52" s="55">
        <v>1.342422681</v>
      </c>
      <c r="J52" s="55">
        <v>4.1373857640000002</v>
      </c>
      <c r="K52" s="55">
        <v>1.7993405490000001</v>
      </c>
      <c r="L52" s="55">
        <v>0.30102999600000002</v>
      </c>
      <c r="M52" s="55">
        <v>0.36978234727209103</v>
      </c>
      <c r="N52" s="55">
        <v>27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>
        <f t="shared" si="0"/>
        <v>75</v>
      </c>
      <c r="U52">
        <f t="shared" si="1"/>
        <v>51</v>
      </c>
    </row>
    <row r="53" spans="1:21">
      <c r="A53" s="54">
        <v>680968000</v>
      </c>
      <c r="B53" s="54" t="e">
        <f>VLOOKUP(A53,[1]logistic!$A$1:$A$10,1,0)</f>
        <v>#N/A</v>
      </c>
      <c r="C53" s="55">
        <v>5</v>
      </c>
      <c r="D53" s="55">
        <v>0</v>
      </c>
      <c r="E53" s="55">
        <v>18</v>
      </c>
      <c r="F53" s="55">
        <v>22850</v>
      </c>
      <c r="G53" s="55">
        <v>11</v>
      </c>
      <c r="H53" s="55">
        <v>21</v>
      </c>
      <c r="I53" s="55">
        <v>1.278753601</v>
      </c>
      <c r="J53" s="55">
        <v>4.3589052099999996</v>
      </c>
      <c r="K53" s="55">
        <v>1.0791812460000001</v>
      </c>
      <c r="L53" s="55">
        <v>1.342422681</v>
      </c>
      <c r="M53" s="55">
        <v>0.36893882607115103</v>
      </c>
      <c r="N53" s="55">
        <v>46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>
        <f t="shared" si="0"/>
        <v>55</v>
      </c>
      <c r="U53">
        <f t="shared" si="1"/>
        <v>52</v>
      </c>
    </row>
    <row r="54" spans="1:21">
      <c r="A54" s="54">
        <v>664151000</v>
      </c>
      <c r="B54" s="54" t="e">
        <f>VLOOKUP(A54,[1]logistic!$A$1:$A$10,1,0)</f>
        <v>#N/A</v>
      </c>
      <c r="C54" s="55">
        <v>40</v>
      </c>
      <c r="D54" s="55">
        <v>0</v>
      </c>
      <c r="E54" s="55">
        <v>18</v>
      </c>
      <c r="F54" s="55">
        <v>21970</v>
      </c>
      <c r="G54" s="55">
        <v>54</v>
      </c>
      <c r="H54" s="55">
        <v>11</v>
      </c>
      <c r="I54" s="55">
        <v>1.278753601</v>
      </c>
      <c r="J54" s="55">
        <v>4.3418498239999996</v>
      </c>
      <c r="K54" s="55">
        <v>1.7403626889999999</v>
      </c>
      <c r="L54" s="55">
        <v>1.0791812460000001</v>
      </c>
      <c r="M54" s="55">
        <v>0.36746606554281502</v>
      </c>
      <c r="N54" s="55">
        <v>23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>
        <f t="shared" si="0"/>
        <v>80</v>
      </c>
      <c r="U54">
        <f t="shared" si="1"/>
        <v>53</v>
      </c>
    </row>
    <row r="55" spans="1:21">
      <c r="A55" s="54">
        <v>621902000</v>
      </c>
      <c r="B55" s="54" t="e">
        <f>VLOOKUP(A55,[1]logistic!$A$1:$A$10,1,0)</f>
        <v>#N/A</v>
      </c>
      <c r="C55" s="55">
        <v>72</v>
      </c>
      <c r="D55" s="55">
        <v>1</v>
      </c>
      <c r="E55" s="55">
        <v>28</v>
      </c>
      <c r="F55" s="55">
        <v>4340</v>
      </c>
      <c r="G55" s="55">
        <v>14</v>
      </c>
      <c r="H55" s="55">
        <v>2</v>
      </c>
      <c r="I55" s="55">
        <v>1.4623979979999999</v>
      </c>
      <c r="J55" s="55">
        <v>3.6375897859999999</v>
      </c>
      <c r="K55" s="55">
        <v>1.1760912590000001</v>
      </c>
      <c r="L55" s="55">
        <v>0.47712125500000002</v>
      </c>
      <c r="M55" s="55">
        <v>0.36426411710659401</v>
      </c>
      <c r="N55" s="55">
        <v>315</v>
      </c>
      <c r="O55" s="55">
        <v>1</v>
      </c>
      <c r="P55" s="55">
        <v>0</v>
      </c>
      <c r="Q55" s="55">
        <v>0</v>
      </c>
      <c r="R55" s="55">
        <v>0</v>
      </c>
      <c r="S55" s="55">
        <v>0</v>
      </c>
      <c r="T55">
        <f t="shared" si="0"/>
        <v>14</v>
      </c>
      <c r="U55">
        <f t="shared" si="1"/>
        <v>54</v>
      </c>
    </row>
    <row r="56" spans="1:21">
      <c r="A56" s="54">
        <v>661961000</v>
      </c>
      <c r="B56" s="54" t="e">
        <f>VLOOKUP(A56,[1]logistic!$A$1:$A$10,1,0)</f>
        <v>#N/A</v>
      </c>
      <c r="C56" s="55">
        <v>90</v>
      </c>
      <c r="D56" s="55">
        <v>1</v>
      </c>
      <c r="E56" s="55">
        <v>25</v>
      </c>
      <c r="F56" s="55">
        <v>6340</v>
      </c>
      <c r="G56" s="55">
        <v>7</v>
      </c>
      <c r="H56" s="55">
        <v>0</v>
      </c>
      <c r="I56" s="55">
        <v>1.414973348</v>
      </c>
      <c r="J56" s="55">
        <v>3.8021577529999999</v>
      </c>
      <c r="K56" s="55">
        <v>0.90308998699999998</v>
      </c>
      <c r="L56" s="55">
        <v>0</v>
      </c>
      <c r="M56" s="55">
        <v>0.36360247817594199</v>
      </c>
      <c r="N56" s="55">
        <v>266</v>
      </c>
      <c r="O56" s="55">
        <v>1</v>
      </c>
      <c r="P56" s="55">
        <v>0</v>
      </c>
      <c r="Q56" s="55">
        <v>0</v>
      </c>
      <c r="R56" s="55">
        <v>0</v>
      </c>
      <c r="S56" s="55">
        <v>0</v>
      </c>
      <c r="T56">
        <f t="shared" si="0"/>
        <v>17</v>
      </c>
      <c r="U56">
        <f t="shared" si="1"/>
        <v>55</v>
      </c>
    </row>
    <row r="57" spans="1:21">
      <c r="A57" s="54">
        <v>679666000</v>
      </c>
      <c r="B57" s="54" t="e">
        <f>VLOOKUP(A57,[1]logistic!$A$1:$A$10,1,0)</f>
        <v>#N/A</v>
      </c>
      <c r="C57" s="55">
        <v>68</v>
      </c>
      <c r="D57" s="55">
        <v>1</v>
      </c>
      <c r="E57" s="55">
        <v>10</v>
      </c>
      <c r="F57" s="55">
        <v>110380</v>
      </c>
      <c r="G57" s="55">
        <v>1</v>
      </c>
      <c r="H57" s="55">
        <v>13</v>
      </c>
      <c r="I57" s="55">
        <v>1.0413926849999999</v>
      </c>
      <c r="J57" s="55">
        <v>5.0428943239999997</v>
      </c>
      <c r="K57" s="55">
        <v>0.30102999600000002</v>
      </c>
      <c r="L57" s="55">
        <v>1.1461280359999999</v>
      </c>
      <c r="M57" s="55">
        <v>0.35367484129042498</v>
      </c>
      <c r="N57" s="55">
        <v>253</v>
      </c>
      <c r="O57" s="55">
        <v>1</v>
      </c>
      <c r="P57" s="55">
        <v>0</v>
      </c>
      <c r="Q57" s="55">
        <v>0</v>
      </c>
      <c r="R57" s="55">
        <v>0</v>
      </c>
      <c r="S57" s="55">
        <v>0</v>
      </c>
      <c r="T57">
        <f t="shared" si="0"/>
        <v>18</v>
      </c>
      <c r="U57">
        <f t="shared" si="1"/>
        <v>56</v>
      </c>
    </row>
    <row r="58" spans="1:21">
      <c r="A58" s="54">
        <v>660772000</v>
      </c>
      <c r="B58" s="54" t="e">
        <f>VLOOKUP(A58,[1]logistic!$A$1:$A$10,1,0)</f>
        <v>#N/A</v>
      </c>
      <c r="C58" s="55">
        <v>83</v>
      </c>
      <c r="D58" s="55">
        <v>1</v>
      </c>
      <c r="E58" s="55">
        <v>10</v>
      </c>
      <c r="F58" s="55">
        <v>88370</v>
      </c>
      <c r="G58" s="55">
        <v>4</v>
      </c>
      <c r="H58" s="55">
        <v>3</v>
      </c>
      <c r="I58" s="55">
        <v>1.0413926849999999</v>
      </c>
      <c r="J58" s="55">
        <v>4.946309769</v>
      </c>
      <c r="K58" s="55">
        <v>0.69897000399999998</v>
      </c>
      <c r="L58" s="55">
        <v>0.60205999099999996</v>
      </c>
      <c r="M58" s="55">
        <v>0.34552309466334002</v>
      </c>
      <c r="N58" s="55">
        <v>206</v>
      </c>
      <c r="O58" s="55">
        <v>1</v>
      </c>
      <c r="P58" s="55">
        <v>0</v>
      </c>
      <c r="Q58" s="55">
        <v>0</v>
      </c>
      <c r="R58" s="55">
        <v>0</v>
      </c>
      <c r="S58" s="55">
        <v>0</v>
      </c>
      <c r="T58">
        <f t="shared" si="0"/>
        <v>23</v>
      </c>
      <c r="U58">
        <f t="shared" si="1"/>
        <v>57</v>
      </c>
    </row>
    <row r="59" spans="1:21">
      <c r="A59" s="54">
        <v>684262000</v>
      </c>
      <c r="B59" s="54" t="e">
        <f>VLOOKUP(A59,[1]logistic!$A$1:$A$10,1,0)</f>
        <v>#N/A</v>
      </c>
      <c r="C59" s="55">
        <v>10</v>
      </c>
      <c r="D59" s="55">
        <v>0</v>
      </c>
      <c r="E59" s="55">
        <v>19</v>
      </c>
      <c r="F59" s="55">
        <v>9900</v>
      </c>
      <c r="G59" s="55">
        <v>23</v>
      </c>
      <c r="H59" s="55">
        <v>3</v>
      </c>
      <c r="I59" s="55">
        <v>1.301029996</v>
      </c>
      <c r="J59" s="55">
        <v>3.9956790610000001</v>
      </c>
      <c r="K59" s="55">
        <v>1.3802112419999999</v>
      </c>
      <c r="L59" s="55">
        <v>0.60205999099999996</v>
      </c>
      <c r="M59" s="55">
        <v>0.34489299984365102</v>
      </c>
      <c r="N59" s="55">
        <v>54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>
        <f t="shared" si="0"/>
        <v>52</v>
      </c>
      <c r="U59">
        <f t="shared" si="1"/>
        <v>58</v>
      </c>
    </row>
    <row r="60" spans="1:21">
      <c r="A60" s="54">
        <v>602135000</v>
      </c>
      <c r="B60" s="54" t="e">
        <f>VLOOKUP(A60,[1]logistic!$A$1:$A$10,1,0)</f>
        <v>#N/A</v>
      </c>
      <c r="C60" s="55">
        <v>88</v>
      </c>
      <c r="D60" s="55">
        <v>1</v>
      </c>
      <c r="E60" s="55">
        <v>24</v>
      </c>
      <c r="F60" s="55">
        <v>3740</v>
      </c>
      <c r="G60" s="55">
        <v>59</v>
      </c>
      <c r="H60" s="55">
        <v>32</v>
      </c>
      <c r="I60" s="55">
        <v>1.397940009</v>
      </c>
      <c r="J60" s="55">
        <v>3.5729877079999999</v>
      </c>
      <c r="K60" s="55">
        <v>1.7781512500000001</v>
      </c>
      <c r="L60" s="55">
        <v>1.5185139400000001</v>
      </c>
      <c r="M60" s="55">
        <v>0.33899031314639499</v>
      </c>
      <c r="N60" s="55">
        <v>148</v>
      </c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>
        <f t="shared" si="0"/>
        <v>31</v>
      </c>
      <c r="U60">
        <f t="shared" si="1"/>
        <v>59</v>
      </c>
    </row>
    <row r="61" spans="1:21">
      <c r="A61" s="54">
        <v>654270000</v>
      </c>
      <c r="B61" s="54" t="e">
        <f>VLOOKUP(A61,[1]logistic!$A$1:$A$10,1,0)</f>
        <v>#N/A</v>
      </c>
      <c r="C61" s="55">
        <v>63</v>
      </c>
      <c r="D61" s="55">
        <v>0</v>
      </c>
      <c r="E61" s="55">
        <v>11</v>
      </c>
      <c r="F61" s="55">
        <v>39610</v>
      </c>
      <c r="G61" s="55">
        <v>3</v>
      </c>
      <c r="H61" s="55">
        <v>1</v>
      </c>
      <c r="I61" s="55">
        <v>1.0791812460000001</v>
      </c>
      <c r="J61" s="55">
        <v>4.5978158069999999</v>
      </c>
      <c r="K61" s="55">
        <v>0.60205999099999996</v>
      </c>
      <c r="L61" s="55">
        <v>0.30102999600000002</v>
      </c>
      <c r="M61" s="55">
        <v>0.32801325063352299</v>
      </c>
      <c r="N61" s="55">
        <v>33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>
        <f t="shared" si="0"/>
        <v>65</v>
      </c>
      <c r="U61">
        <f t="shared" si="1"/>
        <v>60</v>
      </c>
    </row>
    <row r="62" spans="1:21">
      <c r="A62" s="54">
        <v>661073000</v>
      </c>
      <c r="B62" s="54" t="e">
        <f>VLOOKUP(A62,[1]logistic!$A$1:$A$10,1,0)</f>
        <v>#N/A</v>
      </c>
      <c r="C62" s="55">
        <v>53</v>
      </c>
      <c r="D62" s="55">
        <v>1</v>
      </c>
      <c r="E62" s="55">
        <v>24</v>
      </c>
      <c r="F62" s="55">
        <v>2350</v>
      </c>
      <c r="G62" s="55">
        <v>0</v>
      </c>
      <c r="H62" s="55">
        <v>23</v>
      </c>
      <c r="I62" s="55">
        <v>1.397940009</v>
      </c>
      <c r="J62" s="55">
        <v>3.3712526289999998</v>
      </c>
      <c r="K62" s="55">
        <v>0</v>
      </c>
      <c r="L62" s="55">
        <v>1.3802112419999999</v>
      </c>
      <c r="M62" s="55">
        <v>0.32241821470071103</v>
      </c>
      <c r="N62" s="55">
        <v>64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>
        <f t="shared" si="0"/>
        <v>49</v>
      </c>
      <c r="U62">
        <f t="shared" si="1"/>
        <v>61</v>
      </c>
    </row>
    <row r="63" spans="1:21">
      <c r="A63" s="54">
        <v>684238000</v>
      </c>
      <c r="B63" s="54" t="e">
        <f>VLOOKUP(A63,[1]logistic!$A$1:$A$10,1,0)</f>
        <v>#N/A</v>
      </c>
      <c r="C63" s="55">
        <v>80</v>
      </c>
      <c r="D63" s="55">
        <v>0</v>
      </c>
      <c r="E63" s="55">
        <v>23</v>
      </c>
      <c r="F63" s="55">
        <v>1950</v>
      </c>
      <c r="G63" s="55">
        <v>3</v>
      </c>
      <c r="H63" s="55">
        <v>1</v>
      </c>
      <c r="I63" s="55">
        <v>1.3802112419999999</v>
      </c>
      <c r="J63" s="55">
        <v>3.290257269</v>
      </c>
      <c r="K63" s="55">
        <v>0.60205999099999996</v>
      </c>
      <c r="L63" s="55">
        <v>0.30102999600000002</v>
      </c>
      <c r="M63" s="55">
        <v>0.310742371403947</v>
      </c>
      <c r="N63" s="55">
        <v>14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>
        <f t="shared" si="0"/>
        <v>93</v>
      </c>
      <c r="U63">
        <f t="shared" si="1"/>
        <v>62</v>
      </c>
    </row>
    <row r="64" spans="1:21">
      <c r="A64" s="54">
        <v>650262000</v>
      </c>
      <c r="B64" s="54" t="e">
        <f>VLOOKUP(A64,[1]logistic!$A$1:$A$10,1,0)</f>
        <v>#N/A</v>
      </c>
      <c r="C64" s="55">
        <v>22</v>
      </c>
      <c r="D64" s="55">
        <v>0</v>
      </c>
      <c r="E64" s="55">
        <v>12</v>
      </c>
      <c r="F64" s="55">
        <v>17770</v>
      </c>
      <c r="G64" s="55">
        <v>12</v>
      </c>
      <c r="H64" s="55">
        <v>0</v>
      </c>
      <c r="I64" s="55">
        <v>1.1139433519999999</v>
      </c>
      <c r="J64" s="55">
        <v>4.2497118670000003</v>
      </c>
      <c r="K64" s="55">
        <v>1.1139433519999999</v>
      </c>
      <c r="L64" s="55">
        <v>0</v>
      </c>
      <c r="M64" s="55">
        <v>0.31012640710880002</v>
      </c>
      <c r="N64" s="55">
        <v>13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>
        <f t="shared" si="0"/>
        <v>95</v>
      </c>
      <c r="U64">
        <f t="shared" si="1"/>
        <v>63</v>
      </c>
    </row>
    <row r="65" spans="1:21">
      <c r="A65" s="54">
        <v>669659000</v>
      </c>
      <c r="B65" s="54" t="e">
        <f>VLOOKUP(A65,[1]logistic!$A$1:$A$10,1,0)</f>
        <v>#N/A</v>
      </c>
      <c r="C65" s="55">
        <v>67</v>
      </c>
      <c r="D65" s="55">
        <v>1</v>
      </c>
      <c r="E65" s="55">
        <v>10</v>
      </c>
      <c r="F65" s="55">
        <v>24260</v>
      </c>
      <c r="G65" s="55">
        <v>14</v>
      </c>
      <c r="H65" s="55">
        <v>18</v>
      </c>
      <c r="I65" s="55">
        <v>1.0413926849999999</v>
      </c>
      <c r="J65" s="55">
        <v>4.3849086980000003</v>
      </c>
      <c r="K65" s="55">
        <v>1.1760912590000001</v>
      </c>
      <c r="L65" s="55">
        <v>1.278753601</v>
      </c>
      <c r="M65" s="55">
        <v>0.300027240980976</v>
      </c>
      <c r="N65" s="55">
        <v>76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>
        <f t="shared" si="0"/>
        <v>47</v>
      </c>
      <c r="U65">
        <f t="shared" si="1"/>
        <v>64</v>
      </c>
    </row>
    <row r="66" spans="1:21">
      <c r="A66" s="54">
        <v>653610000</v>
      </c>
      <c r="B66" s="54" t="e">
        <f>VLOOKUP(A66,[1]logistic!$A$1:$A$10,1,0)</f>
        <v>#N/A</v>
      </c>
      <c r="C66" s="55">
        <v>108</v>
      </c>
      <c r="D66" s="55">
        <v>0</v>
      </c>
      <c r="E66" s="55">
        <v>23</v>
      </c>
      <c r="F66" s="55">
        <v>1300</v>
      </c>
      <c r="G66" s="55">
        <v>2</v>
      </c>
      <c r="H66" s="55">
        <v>6</v>
      </c>
      <c r="I66" s="55">
        <v>1.3802112419999999</v>
      </c>
      <c r="J66" s="55">
        <v>3.1142772970000001</v>
      </c>
      <c r="K66" s="55">
        <v>0.47712125500000002</v>
      </c>
      <c r="L66" s="55">
        <v>0.84509803999999999</v>
      </c>
      <c r="M66" s="55">
        <v>0.29692698776892401</v>
      </c>
      <c r="N66" s="55">
        <v>23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>
        <f t="shared" si="0"/>
        <v>80</v>
      </c>
      <c r="U66">
        <f t="shared" si="1"/>
        <v>65</v>
      </c>
    </row>
    <row r="67" spans="1:21">
      <c r="A67" s="54">
        <v>653605000</v>
      </c>
      <c r="B67" s="54" t="e">
        <f>VLOOKUP(A67,[1]logistic!$A$1:$A$10,1,0)</f>
        <v>#N/A</v>
      </c>
      <c r="C67" s="55">
        <v>77</v>
      </c>
      <c r="D67" s="55">
        <v>0</v>
      </c>
      <c r="E67" s="55">
        <v>25</v>
      </c>
      <c r="F67" s="55">
        <v>780</v>
      </c>
      <c r="G67" s="55">
        <v>52</v>
      </c>
      <c r="H67" s="55">
        <v>10</v>
      </c>
      <c r="I67" s="55">
        <v>1.414973348</v>
      </c>
      <c r="J67" s="55">
        <v>2.892651034</v>
      </c>
      <c r="K67" s="55">
        <v>1.72427587</v>
      </c>
      <c r="L67" s="55">
        <v>1.0413926849999999</v>
      </c>
      <c r="M67" s="55">
        <v>0.28959128153042402</v>
      </c>
      <c r="N67" s="55">
        <v>16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>
        <f t="shared" ref="T67:T130" si="8">RANK(N67,$N$2:$N$166,0)</f>
        <v>90</v>
      </c>
      <c r="U67">
        <f t="shared" ref="U67:U130" si="9">RANK(M67,$M$2:$M$166,0)</f>
        <v>66</v>
      </c>
    </row>
    <row r="68" spans="1:21">
      <c r="A68" s="54">
        <v>684253000</v>
      </c>
      <c r="B68" s="54" t="e">
        <f>VLOOKUP(A68,[1]logistic!$A$1:$A$10,1,0)</f>
        <v>#N/A</v>
      </c>
      <c r="C68" s="55">
        <v>59</v>
      </c>
      <c r="D68" s="55">
        <v>1</v>
      </c>
      <c r="E68" s="55">
        <v>8</v>
      </c>
      <c r="F68" s="55">
        <v>31390</v>
      </c>
      <c r="G68" s="55">
        <v>26</v>
      </c>
      <c r="H68" s="55">
        <v>1</v>
      </c>
      <c r="I68" s="55">
        <v>0.95424250899999996</v>
      </c>
      <c r="J68" s="55">
        <v>4.4968051510000002</v>
      </c>
      <c r="K68" s="55">
        <v>1.4313637640000001</v>
      </c>
      <c r="L68" s="55">
        <v>0.30102999600000002</v>
      </c>
      <c r="M68" s="55">
        <v>0.28431804317880399</v>
      </c>
      <c r="N68" s="55">
        <v>189</v>
      </c>
      <c r="O68" s="55">
        <v>1</v>
      </c>
      <c r="P68" s="55">
        <v>0</v>
      </c>
      <c r="Q68" s="55">
        <v>0</v>
      </c>
      <c r="R68" s="55">
        <v>0</v>
      </c>
      <c r="S68" s="55">
        <v>0</v>
      </c>
      <c r="T68">
        <f t="shared" si="8"/>
        <v>25</v>
      </c>
      <c r="U68">
        <f t="shared" si="9"/>
        <v>67</v>
      </c>
    </row>
    <row r="69" spans="1:21">
      <c r="A69" s="54">
        <v>684240000</v>
      </c>
      <c r="B69" s="54" t="e">
        <f>VLOOKUP(A69,[1]logistic!$A$1:$A$10,1,0)</f>
        <v>#N/A</v>
      </c>
      <c r="C69" s="55">
        <v>112</v>
      </c>
      <c r="D69" s="55">
        <v>0</v>
      </c>
      <c r="E69" s="55">
        <v>14</v>
      </c>
      <c r="F69" s="55">
        <v>4780</v>
      </c>
      <c r="G69" s="55">
        <v>0</v>
      </c>
      <c r="H69" s="55">
        <v>1</v>
      </c>
      <c r="I69" s="55">
        <v>1.1760912590000001</v>
      </c>
      <c r="J69" s="55">
        <v>3.6795187440000001</v>
      </c>
      <c r="K69" s="55">
        <v>0</v>
      </c>
      <c r="L69" s="55">
        <v>0.30102999600000002</v>
      </c>
      <c r="M69" s="55">
        <v>0.28345546077369599</v>
      </c>
      <c r="N69" s="55">
        <v>8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>
        <f t="shared" si="8"/>
        <v>108</v>
      </c>
      <c r="U69">
        <f t="shared" si="9"/>
        <v>68</v>
      </c>
    </row>
    <row r="70" spans="1:21">
      <c r="A70" s="61">
        <v>629368000</v>
      </c>
      <c r="B70" s="54" t="e">
        <f>VLOOKUP(A70,[1]logistic!$A$1:$A$10,1,0)</f>
        <v>#N/A</v>
      </c>
      <c r="C70" s="55">
        <v>116</v>
      </c>
      <c r="D70" s="55">
        <v>0</v>
      </c>
      <c r="E70" s="55">
        <v>29</v>
      </c>
      <c r="F70" s="55">
        <v>350</v>
      </c>
      <c r="G70" s="55">
        <v>0</v>
      </c>
      <c r="H70" s="55">
        <v>0</v>
      </c>
      <c r="I70" s="55">
        <v>1.4771212549999999</v>
      </c>
      <c r="J70" s="55">
        <v>2.545307116</v>
      </c>
      <c r="K70" s="55">
        <v>0</v>
      </c>
      <c r="L70" s="55">
        <v>0</v>
      </c>
      <c r="M70" s="55">
        <v>0.28039450516192999</v>
      </c>
      <c r="N70" s="55">
        <v>9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>
        <f t="shared" si="8"/>
        <v>105</v>
      </c>
      <c r="U70">
        <f t="shared" si="9"/>
        <v>69</v>
      </c>
    </row>
    <row r="71" spans="1:21">
      <c r="A71" s="54">
        <v>688352000</v>
      </c>
      <c r="B71" s="54" t="e">
        <f>VLOOKUP(A71,[1]logistic!$A$1:$A$10,1,0)</f>
        <v>#N/A</v>
      </c>
      <c r="C71" s="55">
        <v>54</v>
      </c>
      <c r="D71" s="55">
        <v>1</v>
      </c>
      <c r="E71" s="55">
        <v>9</v>
      </c>
      <c r="F71" s="55">
        <v>13480</v>
      </c>
      <c r="G71" s="55">
        <v>9</v>
      </c>
      <c r="H71" s="55">
        <v>5</v>
      </c>
      <c r="I71" s="55">
        <v>1</v>
      </c>
      <c r="J71" s="55">
        <v>4.1297221090000003</v>
      </c>
      <c r="K71" s="55">
        <v>1</v>
      </c>
      <c r="L71" s="55">
        <v>0.77815124999999996</v>
      </c>
      <c r="M71" s="55">
        <v>0.269392800904803</v>
      </c>
      <c r="N71" s="55">
        <v>152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>
        <f t="shared" si="8"/>
        <v>30</v>
      </c>
      <c r="U71">
        <f t="shared" si="9"/>
        <v>70</v>
      </c>
    </row>
    <row r="72" spans="1:21">
      <c r="A72" s="54">
        <v>625041000</v>
      </c>
      <c r="B72" s="54" t="e">
        <f>VLOOKUP(A72,[1]logistic!$A$1:$A$10,1,0)</f>
        <v>#N/A</v>
      </c>
      <c r="C72" s="55">
        <v>48</v>
      </c>
      <c r="D72" s="55">
        <v>0</v>
      </c>
      <c r="E72" s="55">
        <v>9</v>
      </c>
      <c r="F72" s="55">
        <v>10430</v>
      </c>
      <c r="G72" s="55">
        <v>7</v>
      </c>
      <c r="H72" s="55">
        <v>4</v>
      </c>
      <c r="I72" s="55">
        <v>1</v>
      </c>
      <c r="J72" s="55">
        <v>4.018325945</v>
      </c>
      <c r="K72" s="55">
        <v>0.90308998699999998</v>
      </c>
      <c r="L72" s="55">
        <v>0.69897000399999998</v>
      </c>
      <c r="M72" s="55">
        <v>0.26133227017112098</v>
      </c>
      <c r="N72" s="55">
        <v>19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>
        <f t="shared" si="8"/>
        <v>84</v>
      </c>
      <c r="U72">
        <f t="shared" si="9"/>
        <v>71</v>
      </c>
    </row>
    <row r="73" spans="1:21">
      <c r="A73" s="54">
        <v>622189000</v>
      </c>
      <c r="B73" s="54" t="e">
        <f>VLOOKUP(A73,[1]logistic!$A$1:$A$10,1,0)</f>
        <v>#N/A</v>
      </c>
      <c r="C73" s="55">
        <v>24</v>
      </c>
      <c r="D73" s="55">
        <v>0</v>
      </c>
      <c r="E73" s="55">
        <v>11</v>
      </c>
      <c r="F73" s="55">
        <v>5260</v>
      </c>
      <c r="G73" s="55">
        <v>38</v>
      </c>
      <c r="H73" s="55">
        <v>0</v>
      </c>
      <c r="I73" s="55">
        <v>1.0791812460000001</v>
      </c>
      <c r="J73" s="55">
        <v>3.7210683019999999</v>
      </c>
      <c r="K73" s="55">
        <v>1.5910646070000001</v>
      </c>
      <c r="L73" s="55">
        <v>0</v>
      </c>
      <c r="M73" s="55">
        <v>0.260642443095635</v>
      </c>
      <c r="N73" s="55">
        <v>12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>
        <f t="shared" si="8"/>
        <v>96</v>
      </c>
      <c r="U73">
        <f t="shared" si="9"/>
        <v>72</v>
      </c>
    </row>
    <row r="74" spans="1:21">
      <c r="A74" s="54">
        <v>651639000</v>
      </c>
      <c r="B74" s="54" t="e">
        <f>VLOOKUP(A74,[1]logistic!$A$1:$A$10,1,0)</f>
        <v>#N/A</v>
      </c>
      <c r="C74" s="55">
        <v>130</v>
      </c>
      <c r="D74" s="55">
        <v>0</v>
      </c>
      <c r="E74" s="55">
        <v>7</v>
      </c>
      <c r="F74" s="55">
        <v>13600</v>
      </c>
      <c r="G74" s="55">
        <v>1</v>
      </c>
      <c r="H74" s="55">
        <v>1</v>
      </c>
      <c r="I74" s="55">
        <v>0.90308998699999998</v>
      </c>
      <c r="J74" s="55">
        <v>4.1335708410000001</v>
      </c>
      <c r="K74" s="55">
        <v>0.30102999600000002</v>
      </c>
      <c r="L74" s="55">
        <v>0.30102999600000002</v>
      </c>
      <c r="M74" s="55">
        <v>0.24472502656005801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>
        <f t="shared" si="8"/>
        <v>146</v>
      </c>
      <c r="U74">
        <f t="shared" si="9"/>
        <v>73</v>
      </c>
    </row>
    <row r="75" spans="1:21">
      <c r="A75" s="54">
        <v>604323000</v>
      </c>
      <c r="B75" s="54" t="e">
        <f>VLOOKUP(A75,[1]logistic!$A$1:$A$10,1,0)</f>
        <v>#N/A</v>
      </c>
      <c r="C75" s="55">
        <v>159</v>
      </c>
      <c r="D75" s="55">
        <v>0</v>
      </c>
      <c r="E75" s="55">
        <v>13</v>
      </c>
      <c r="F75" s="55">
        <v>1620</v>
      </c>
      <c r="G75" s="55">
        <v>5</v>
      </c>
      <c r="H75" s="55">
        <v>3</v>
      </c>
      <c r="I75" s="55">
        <v>1.1461280359999999</v>
      </c>
      <c r="J75" s="55">
        <v>3.2097830150000002</v>
      </c>
      <c r="K75" s="55">
        <v>0.77815124999999996</v>
      </c>
      <c r="L75" s="55">
        <v>0.60205999099999996</v>
      </c>
      <c r="M75" s="55">
        <v>0.24192547452599</v>
      </c>
      <c r="N75" s="55">
        <v>4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>
        <f t="shared" si="8"/>
        <v>122</v>
      </c>
      <c r="U75">
        <f t="shared" si="9"/>
        <v>74</v>
      </c>
    </row>
    <row r="76" spans="1:21">
      <c r="A76" s="54">
        <v>662225000</v>
      </c>
      <c r="B76" s="54" t="e">
        <f>VLOOKUP(A76,[1]logistic!$A$1:$A$10,1,0)</f>
        <v>#N/A</v>
      </c>
      <c r="C76" s="55">
        <v>85</v>
      </c>
      <c r="D76" s="55">
        <v>0</v>
      </c>
      <c r="E76" s="55">
        <v>6</v>
      </c>
      <c r="F76" s="55">
        <v>14880</v>
      </c>
      <c r="G76" s="55">
        <v>26</v>
      </c>
      <c r="H76" s="55">
        <v>5</v>
      </c>
      <c r="I76" s="55">
        <v>0.84509803999999999</v>
      </c>
      <c r="J76" s="55">
        <v>4.172632117</v>
      </c>
      <c r="K76" s="55">
        <v>1.4313637640000001</v>
      </c>
      <c r="L76" s="55">
        <v>0.77815124999999996</v>
      </c>
      <c r="M76" s="55">
        <v>0.23314425205025499</v>
      </c>
      <c r="N76" s="55">
        <v>52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>
        <f t="shared" si="8"/>
        <v>53</v>
      </c>
      <c r="U76">
        <f t="shared" si="9"/>
        <v>75</v>
      </c>
    </row>
    <row r="77" spans="1:21">
      <c r="A77" s="54">
        <v>602072000</v>
      </c>
      <c r="B77" s="54" t="e">
        <f>VLOOKUP(A77,[1]logistic!$A$1:$A$10,1,0)</f>
        <v>#N/A</v>
      </c>
      <c r="C77" s="55">
        <v>45</v>
      </c>
      <c r="D77" s="55">
        <v>1</v>
      </c>
      <c r="E77" s="55">
        <v>6</v>
      </c>
      <c r="F77" s="55">
        <v>8940</v>
      </c>
      <c r="G77" s="55">
        <v>17</v>
      </c>
      <c r="H77" s="55">
        <v>10</v>
      </c>
      <c r="I77" s="55">
        <v>0.84509803999999999</v>
      </c>
      <c r="J77" s="55">
        <v>3.9513860950000002</v>
      </c>
      <c r="K77" s="55">
        <v>1.255272505</v>
      </c>
      <c r="L77" s="55">
        <v>1.0413926849999999</v>
      </c>
      <c r="M77" s="55">
        <v>0.21878385780614401</v>
      </c>
      <c r="N77" s="55">
        <v>493</v>
      </c>
      <c r="O77" s="55">
        <v>1</v>
      </c>
      <c r="P77" s="55">
        <v>1</v>
      </c>
      <c r="Q77" s="55">
        <v>0</v>
      </c>
      <c r="R77" s="55">
        <v>0</v>
      </c>
      <c r="S77" s="55">
        <v>0</v>
      </c>
      <c r="T77">
        <f t="shared" si="8"/>
        <v>10</v>
      </c>
      <c r="U77">
        <f t="shared" si="9"/>
        <v>76</v>
      </c>
    </row>
    <row r="78" spans="1:21">
      <c r="A78" s="54">
        <v>664155000</v>
      </c>
      <c r="B78" s="54" t="e">
        <f>VLOOKUP(A78,[1]logistic!$A$1:$A$10,1,0)</f>
        <v>#N/A</v>
      </c>
      <c r="C78" s="55">
        <v>33</v>
      </c>
      <c r="D78" s="55">
        <v>0</v>
      </c>
      <c r="E78" s="55">
        <v>6</v>
      </c>
      <c r="F78" s="55">
        <v>8360</v>
      </c>
      <c r="G78" s="55">
        <v>16</v>
      </c>
      <c r="H78" s="55">
        <v>5</v>
      </c>
      <c r="I78" s="55">
        <v>0.84509803999999999</v>
      </c>
      <c r="J78" s="55">
        <v>3.922258223</v>
      </c>
      <c r="K78" s="55">
        <v>1.230448921</v>
      </c>
      <c r="L78" s="55">
        <v>0.77815124999999996</v>
      </c>
      <c r="M78" s="55">
        <v>0.216941478973081</v>
      </c>
      <c r="N78" s="55">
        <v>38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>
        <f t="shared" si="8"/>
        <v>60</v>
      </c>
      <c r="U78">
        <f t="shared" si="9"/>
        <v>77</v>
      </c>
    </row>
    <row r="79" spans="1:21">
      <c r="A79" s="54">
        <v>632804000</v>
      </c>
      <c r="B79" s="54" t="e">
        <f>VLOOKUP(A79,[1]logistic!$A$1:$A$10,1,0)</f>
        <v>#N/A</v>
      </c>
      <c r="C79" s="55">
        <v>41</v>
      </c>
      <c r="D79" s="55">
        <v>0</v>
      </c>
      <c r="E79" s="55">
        <v>4</v>
      </c>
      <c r="F79" s="55">
        <v>28220</v>
      </c>
      <c r="G79" s="55">
        <v>1197</v>
      </c>
      <c r="H79" s="55">
        <v>14</v>
      </c>
      <c r="I79" s="55">
        <v>0.69897000399999998</v>
      </c>
      <c r="J79" s="55">
        <v>4.4505723990000003</v>
      </c>
      <c r="K79" s="55">
        <v>3.0784568179999998</v>
      </c>
      <c r="L79" s="55">
        <v>1.1760912590000001</v>
      </c>
      <c r="M79" s="55">
        <v>0.216784536093963</v>
      </c>
      <c r="N79" s="55">
        <v>18</v>
      </c>
      <c r="O79" s="55">
        <v>0</v>
      </c>
      <c r="P79" s="55">
        <v>0</v>
      </c>
      <c r="Q79" s="55">
        <v>0</v>
      </c>
      <c r="R79" s="55">
        <v>0</v>
      </c>
      <c r="S79" s="55">
        <v>0</v>
      </c>
      <c r="T79">
        <f t="shared" si="8"/>
        <v>85</v>
      </c>
      <c r="U79">
        <f t="shared" si="9"/>
        <v>78</v>
      </c>
    </row>
    <row r="80" spans="1:21">
      <c r="A80" s="54">
        <v>605361000</v>
      </c>
      <c r="B80" s="54" t="e">
        <f>VLOOKUP(A80,[1]logistic!$A$1:$A$10,1,0)</f>
        <v>#N/A</v>
      </c>
      <c r="C80" s="55">
        <v>87</v>
      </c>
      <c r="D80" s="55">
        <v>0</v>
      </c>
      <c r="E80" s="55">
        <v>12</v>
      </c>
      <c r="F80" s="55">
        <v>820</v>
      </c>
      <c r="G80" s="55">
        <v>1</v>
      </c>
      <c r="H80" s="55">
        <v>7</v>
      </c>
      <c r="I80" s="55">
        <v>1.1139433519999999</v>
      </c>
      <c r="J80" s="55">
        <v>2.9143431569999998</v>
      </c>
      <c r="K80" s="55">
        <v>0.30102999600000002</v>
      </c>
      <c r="L80" s="55">
        <v>0.90308998699999998</v>
      </c>
      <c r="M80" s="55">
        <v>0.21497134288271799</v>
      </c>
      <c r="N80" s="55">
        <v>24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>
        <f t="shared" si="8"/>
        <v>78</v>
      </c>
      <c r="U80">
        <f t="shared" si="9"/>
        <v>79</v>
      </c>
    </row>
    <row r="81" spans="1:21">
      <c r="A81" s="54">
        <v>632309000</v>
      </c>
      <c r="B81" s="54" t="e">
        <f>VLOOKUP(A81,[1]logistic!$A$1:$A$10,1,0)</f>
        <v>#N/A</v>
      </c>
      <c r="C81" s="55">
        <v>142</v>
      </c>
      <c r="D81" s="55">
        <v>0</v>
      </c>
      <c r="E81" s="55">
        <v>6</v>
      </c>
      <c r="F81" s="55">
        <v>5710</v>
      </c>
      <c r="G81" s="55">
        <v>7</v>
      </c>
      <c r="H81" s="55">
        <v>4</v>
      </c>
      <c r="I81" s="55">
        <v>0.84509803999999999</v>
      </c>
      <c r="J81" s="55">
        <v>3.7567121600000002</v>
      </c>
      <c r="K81" s="55">
        <v>0.90308998699999998</v>
      </c>
      <c r="L81" s="55">
        <v>0.69897000399999998</v>
      </c>
      <c r="M81" s="55">
        <v>0.20668404853783701</v>
      </c>
      <c r="N81" s="55">
        <v>1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>
        <f t="shared" si="8"/>
        <v>139</v>
      </c>
      <c r="U81">
        <f t="shared" si="9"/>
        <v>80</v>
      </c>
    </row>
    <row r="82" spans="1:21">
      <c r="A82" s="54">
        <v>625042000</v>
      </c>
      <c r="B82" s="54" t="e">
        <f>VLOOKUP(A82,[1]logistic!$A$1:$A$10,1,0)</f>
        <v>#N/A</v>
      </c>
      <c r="C82" s="55">
        <v>47</v>
      </c>
      <c r="D82" s="55">
        <v>0</v>
      </c>
      <c r="E82" s="55">
        <v>5</v>
      </c>
      <c r="F82" s="55">
        <v>8680</v>
      </c>
      <c r="G82" s="55">
        <v>9</v>
      </c>
      <c r="H82" s="55">
        <v>6</v>
      </c>
      <c r="I82" s="55">
        <v>0.77815124999999996</v>
      </c>
      <c r="J82" s="55">
        <v>3.9385697560000001</v>
      </c>
      <c r="K82" s="55">
        <v>1</v>
      </c>
      <c r="L82" s="55">
        <v>0.84509803999999999</v>
      </c>
      <c r="M82" s="55">
        <v>0.20297656643551201</v>
      </c>
      <c r="N82" s="55">
        <v>15</v>
      </c>
      <c r="O82" s="55">
        <v>0</v>
      </c>
      <c r="P82" s="55">
        <v>0</v>
      </c>
      <c r="Q82" s="55">
        <v>0</v>
      </c>
      <c r="R82" s="55">
        <v>0</v>
      </c>
      <c r="S82" s="55">
        <v>0</v>
      </c>
      <c r="T82">
        <f t="shared" si="8"/>
        <v>92</v>
      </c>
      <c r="U82">
        <f t="shared" si="9"/>
        <v>81</v>
      </c>
    </row>
    <row r="83" spans="1:21">
      <c r="A83" s="54">
        <v>656135000</v>
      </c>
      <c r="B83" s="54" t="e">
        <f>VLOOKUP(A83,[1]logistic!$A$1:$A$10,1,0)</f>
        <v>#N/A</v>
      </c>
      <c r="C83" s="55">
        <v>155</v>
      </c>
      <c r="D83" s="55">
        <v>0</v>
      </c>
      <c r="E83" s="55">
        <v>4</v>
      </c>
      <c r="F83" s="55">
        <v>16460</v>
      </c>
      <c r="G83" s="55">
        <v>0</v>
      </c>
      <c r="H83" s="55">
        <v>3</v>
      </c>
      <c r="I83" s="55">
        <v>0.69897000399999998</v>
      </c>
      <c r="J83" s="55">
        <v>4.216456215</v>
      </c>
      <c r="K83" s="55">
        <v>0</v>
      </c>
      <c r="L83" s="55">
        <v>0.60205999099999996</v>
      </c>
      <c r="M83" s="55">
        <v>0.202392536753912</v>
      </c>
      <c r="N83" s="55">
        <v>1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>
        <f t="shared" si="8"/>
        <v>139</v>
      </c>
      <c r="U83">
        <f t="shared" si="9"/>
        <v>82</v>
      </c>
    </row>
    <row r="84" spans="1:21">
      <c r="A84" s="54">
        <v>621260000</v>
      </c>
      <c r="B84" s="54" t="e">
        <f>VLOOKUP(A84,[1]logistic!$A$1:$A$10,1,0)</f>
        <v>#N/A</v>
      </c>
      <c r="C84" s="55">
        <v>65</v>
      </c>
      <c r="D84" s="55">
        <v>1</v>
      </c>
      <c r="E84" s="55">
        <v>3</v>
      </c>
      <c r="F84" s="55">
        <v>36040</v>
      </c>
      <c r="G84" s="55">
        <v>0</v>
      </c>
      <c r="H84" s="55">
        <v>15</v>
      </c>
      <c r="I84" s="55">
        <v>0.60205999099999996</v>
      </c>
      <c r="J84" s="55">
        <v>4.5567968319999999</v>
      </c>
      <c r="K84" s="55">
        <v>0</v>
      </c>
      <c r="L84" s="55">
        <v>1.204119983</v>
      </c>
      <c r="M84" s="55">
        <v>0.20169349979662199</v>
      </c>
      <c r="N84" s="55">
        <v>391</v>
      </c>
      <c r="O84" s="55">
        <v>1</v>
      </c>
      <c r="P84" s="55">
        <v>0</v>
      </c>
      <c r="Q84" s="55">
        <v>0</v>
      </c>
      <c r="R84" s="55">
        <v>0</v>
      </c>
      <c r="S84" s="55">
        <v>0</v>
      </c>
      <c r="T84">
        <f t="shared" si="8"/>
        <v>11</v>
      </c>
      <c r="U84">
        <f t="shared" si="9"/>
        <v>83</v>
      </c>
    </row>
    <row r="85" spans="1:21">
      <c r="A85" s="54">
        <v>605614000</v>
      </c>
      <c r="B85" s="54" t="e">
        <f>VLOOKUP(A85,[1]logistic!$A$1:$A$10,1,0)</f>
        <v>#N/A</v>
      </c>
      <c r="C85" s="55">
        <v>106</v>
      </c>
      <c r="D85" s="55">
        <v>0</v>
      </c>
      <c r="E85" s="55">
        <v>6</v>
      </c>
      <c r="F85" s="55">
        <v>3130</v>
      </c>
      <c r="G85" s="55">
        <v>17</v>
      </c>
      <c r="H85" s="55">
        <v>8</v>
      </c>
      <c r="I85" s="55">
        <v>0.84509803999999999</v>
      </c>
      <c r="J85" s="55">
        <v>3.4956830679999999</v>
      </c>
      <c r="K85" s="55">
        <v>1.255272505</v>
      </c>
      <c r="L85" s="55">
        <v>0.95424250899999996</v>
      </c>
      <c r="M85" s="55">
        <v>0.19124759406904199</v>
      </c>
      <c r="N85" s="55">
        <v>7</v>
      </c>
      <c r="O85" s="55">
        <v>0</v>
      </c>
      <c r="P85" s="55">
        <v>0</v>
      </c>
      <c r="Q85" s="55">
        <v>0</v>
      </c>
      <c r="R85" s="55">
        <v>0</v>
      </c>
      <c r="S85" s="55">
        <v>0</v>
      </c>
      <c r="T85">
        <f t="shared" si="8"/>
        <v>111</v>
      </c>
      <c r="U85">
        <f t="shared" si="9"/>
        <v>84</v>
      </c>
    </row>
    <row r="86" spans="1:21">
      <c r="A86" s="54">
        <v>621984000</v>
      </c>
      <c r="B86" s="54" t="e">
        <f>VLOOKUP(A86,[1]logistic!$A$1:$A$10,1,0)</f>
        <v>#N/A</v>
      </c>
      <c r="C86" s="55">
        <v>81</v>
      </c>
      <c r="D86" s="55">
        <v>0</v>
      </c>
      <c r="E86" s="55">
        <v>12</v>
      </c>
      <c r="F86" s="55">
        <v>280</v>
      </c>
      <c r="G86" s="55">
        <v>14</v>
      </c>
      <c r="H86" s="55">
        <v>4</v>
      </c>
      <c r="I86" s="55">
        <v>1.1139433519999999</v>
      </c>
      <c r="J86" s="55">
        <v>2.4487063199999999</v>
      </c>
      <c r="K86" s="55">
        <v>1.1760912590000001</v>
      </c>
      <c r="L86" s="55">
        <v>0.69897000399999998</v>
      </c>
      <c r="M86" s="55">
        <v>0.18723777498010699</v>
      </c>
      <c r="N86" s="55">
        <v>31</v>
      </c>
      <c r="O86" s="55">
        <v>0</v>
      </c>
      <c r="P86" s="55">
        <v>0</v>
      </c>
      <c r="Q86" s="55">
        <v>0</v>
      </c>
      <c r="R86" s="55">
        <v>0</v>
      </c>
      <c r="S86" s="55">
        <v>0</v>
      </c>
      <c r="T86">
        <f t="shared" si="8"/>
        <v>69</v>
      </c>
      <c r="U86">
        <f t="shared" si="9"/>
        <v>85</v>
      </c>
    </row>
    <row r="87" spans="1:21">
      <c r="A87" s="54">
        <v>610391000</v>
      </c>
      <c r="B87" s="54" t="e">
        <f>VLOOKUP(A87,[1]logistic!$A$1:$A$10,1,0)</f>
        <v>#N/A</v>
      </c>
      <c r="C87" s="55">
        <v>78</v>
      </c>
      <c r="D87" s="55">
        <v>0</v>
      </c>
      <c r="E87" s="55">
        <v>2</v>
      </c>
      <c r="F87" s="55">
        <v>49130</v>
      </c>
      <c r="G87" s="55">
        <v>14</v>
      </c>
      <c r="H87" s="55">
        <v>3</v>
      </c>
      <c r="I87" s="55">
        <v>0.47712125500000002</v>
      </c>
      <c r="J87" s="55">
        <v>4.691355604</v>
      </c>
      <c r="K87" s="55">
        <v>1.1760912590000001</v>
      </c>
      <c r="L87" s="55">
        <v>0.60205999099999996</v>
      </c>
      <c r="M87" s="55">
        <v>0.18328346876209201</v>
      </c>
      <c r="N87" s="55">
        <v>8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>
        <f t="shared" si="8"/>
        <v>108</v>
      </c>
      <c r="U87">
        <f t="shared" si="9"/>
        <v>86</v>
      </c>
    </row>
    <row r="88" spans="1:21">
      <c r="A88" s="54">
        <v>669644000</v>
      </c>
      <c r="B88" s="54" t="e">
        <f>VLOOKUP(A88,[1]logistic!$A$1:$A$10,1,0)</f>
        <v>#N/A</v>
      </c>
      <c r="C88" s="55">
        <v>28</v>
      </c>
      <c r="D88" s="55">
        <v>0</v>
      </c>
      <c r="E88" s="55">
        <v>2</v>
      </c>
      <c r="F88" s="55">
        <v>33550</v>
      </c>
      <c r="G88" s="55">
        <v>3</v>
      </c>
      <c r="H88" s="55">
        <v>47</v>
      </c>
      <c r="I88" s="55">
        <v>0.47712125500000002</v>
      </c>
      <c r="J88" s="55">
        <v>4.525705469</v>
      </c>
      <c r="K88" s="55">
        <v>0.60205999099999996</v>
      </c>
      <c r="L88" s="55">
        <v>1.6812412370000001</v>
      </c>
      <c r="M88" s="55">
        <v>0.174257740831887</v>
      </c>
      <c r="N88" s="55">
        <v>10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>
        <f t="shared" si="8"/>
        <v>103</v>
      </c>
      <c r="U88">
        <f t="shared" si="9"/>
        <v>87</v>
      </c>
    </row>
    <row r="89" spans="1:21">
      <c r="A89" s="54">
        <v>648076000</v>
      </c>
      <c r="B89" s="54" t="e">
        <f>VLOOKUP(A89,[1]logistic!$A$1:$A$10,1,0)</f>
        <v>#N/A</v>
      </c>
      <c r="C89" s="55">
        <v>140</v>
      </c>
      <c r="D89" s="55">
        <v>1</v>
      </c>
      <c r="E89" s="55">
        <v>4</v>
      </c>
      <c r="F89" s="55">
        <v>3940</v>
      </c>
      <c r="G89" s="55">
        <v>3</v>
      </c>
      <c r="H89" s="55">
        <v>0</v>
      </c>
      <c r="I89" s="55">
        <v>0.69897000399999998</v>
      </c>
      <c r="J89" s="55">
        <v>3.5956064350000001</v>
      </c>
      <c r="K89" s="55">
        <v>0.60205999099999996</v>
      </c>
      <c r="L89" s="55">
        <v>0</v>
      </c>
      <c r="M89" s="55">
        <v>0.16772095964032199</v>
      </c>
      <c r="N89" s="55">
        <v>111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>
        <f t="shared" si="8"/>
        <v>41</v>
      </c>
      <c r="U89">
        <f t="shared" si="9"/>
        <v>88</v>
      </c>
    </row>
    <row r="90" spans="1:21">
      <c r="A90" s="54">
        <v>656138000</v>
      </c>
      <c r="B90" s="54" t="e">
        <f>VLOOKUP(A90,[1]logistic!$A$1:$A$10,1,0)</f>
        <v>#N/A</v>
      </c>
      <c r="C90" s="55">
        <v>107</v>
      </c>
      <c r="D90" s="55">
        <v>0</v>
      </c>
      <c r="E90" s="55">
        <v>3</v>
      </c>
      <c r="F90" s="55">
        <v>7970</v>
      </c>
      <c r="G90" s="55">
        <v>17</v>
      </c>
      <c r="H90" s="55">
        <v>17</v>
      </c>
      <c r="I90" s="55">
        <v>0.60205999099999996</v>
      </c>
      <c r="J90" s="55">
        <v>3.9015128090000002</v>
      </c>
      <c r="K90" s="55">
        <v>1.255272505</v>
      </c>
      <c r="L90" s="55">
        <v>1.255272505</v>
      </c>
      <c r="M90" s="55">
        <v>0.16534504357728899</v>
      </c>
      <c r="N90" s="55">
        <v>12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>
        <f t="shared" si="8"/>
        <v>96</v>
      </c>
      <c r="U90">
        <f t="shared" si="9"/>
        <v>89</v>
      </c>
    </row>
    <row r="91" spans="1:21">
      <c r="A91" s="54">
        <v>679911000</v>
      </c>
      <c r="B91" s="54" t="e">
        <f>VLOOKUP(A91,[1]logistic!$A$1:$A$10,1,0)</f>
        <v>#N/A</v>
      </c>
      <c r="C91" s="55">
        <v>20</v>
      </c>
      <c r="D91" s="55">
        <v>0</v>
      </c>
      <c r="E91" s="55">
        <v>1</v>
      </c>
      <c r="F91" s="55">
        <v>83780</v>
      </c>
      <c r="G91" s="55">
        <v>0</v>
      </c>
      <c r="H91" s="55">
        <v>0</v>
      </c>
      <c r="I91" s="55">
        <v>0.30102999600000002</v>
      </c>
      <c r="J91" s="55">
        <v>4.9231455400000002</v>
      </c>
      <c r="K91" s="55">
        <v>0</v>
      </c>
      <c r="L91" s="55">
        <v>0</v>
      </c>
      <c r="M91" s="55">
        <v>0.161697337406353</v>
      </c>
      <c r="N91" s="55">
        <v>6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>
        <f t="shared" si="8"/>
        <v>113</v>
      </c>
      <c r="U91">
        <f t="shared" si="9"/>
        <v>90</v>
      </c>
    </row>
    <row r="92" spans="1:21">
      <c r="A92" s="54">
        <v>602070000</v>
      </c>
      <c r="B92" s="54" t="e">
        <f>VLOOKUP(A92,[1]logistic!$A$1:$A$10,1,0)</f>
        <v>#N/A</v>
      </c>
      <c r="C92" s="55">
        <v>149</v>
      </c>
      <c r="D92" s="55">
        <v>0</v>
      </c>
      <c r="E92" s="55">
        <v>7</v>
      </c>
      <c r="F92" s="55">
        <v>450</v>
      </c>
      <c r="G92" s="55">
        <v>5</v>
      </c>
      <c r="H92" s="55">
        <v>18</v>
      </c>
      <c r="I92" s="55">
        <v>0.90308998699999998</v>
      </c>
      <c r="J92" s="55">
        <v>2.6541765420000001</v>
      </c>
      <c r="K92" s="55">
        <v>0.77815124999999996</v>
      </c>
      <c r="L92" s="55">
        <v>1.278753601</v>
      </c>
      <c r="M92" s="55">
        <v>0.15761313593264201</v>
      </c>
      <c r="N92" s="55">
        <v>5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>
        <f t="shared" si="8"/>
        <v>116</v>
      </c>
      <c r="U92">
        <f t="shared" si="9"/>
        <v>91</v>
      </c>
    </row>
    <row r="93" spans="1:21">
      <c r="A93" s="54">
        <v>650131000</v>
      </c>
      <c r="B93" s="54" t="e">
        <f>VLOOKUP(A93,[1]logistic!$A$1:$A$10,1,0)</f>
        <v>#N/A</v>
      </c>
      <c r="C93" s="55">
        <v>18</v>
      </c>
      <c r="D93" s="55">
        <v>0</v>
      </c>
      <c r="E93" s="55">
        <v>2</v>
      </c>
      <c r="F93" s="55">
        <v>14770</v>
      </c>
      <c r="G93" s="55">
        <v>0</v>
      </c>
      <c r="H93" s="55">
        <v>0</v>
      </c>
      <c r="I93" s="55">
        <v>0.47712125500000002</v>
      </c>
      <c r="J93" s="55">
        <v>4.1694098979999996</v>
      </c>
      <c r="K93" s="55">
        <v>0</v>
      </c>
      <c r="L93" s="55">
        <v>0</v>
      </c>
      <c r="M93" s="55">
        <v>0.156038558726872</v>
      </c>
      <c r="N93" s="55">
        <v>37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>
        <f t="shared" si="8"/>
        <v>62</v>
      </c>
      <c r="U93">
        <f t="shared" si="9"/>
        <v>92</v>
      </c>
    </row>
    <row r="94" spans="1:21">
      <c r="A94" s="54">
        <v>653607000</v>
      </c>
      <c r="B94" s="54" t="e">
        <f>VLOOKUP(A94,[1]logistic!$A$1:$A$10,1,0)</f>
        <v>#N/A</v>
      </c>
      <c r="C94" s="55">
        <v>160</v>
      </c>
      <c r="D94" s="55">
        <v>0</v>
      </c>
      <c r="E94" s="55">
        <v>6</v>
      </c>
      <c r="F94" s="55">
        <v>630</v>
      </c>
      <c r="G94" s="55">
        <v>45</v>
      </c>
      <c r="H94" s="55">
        <v>4</v>
      </c>
      <c r="I94" s="55">
        <v>0.84509803999999999</v>
      </c>
      <c r="J94" s="55">
        <v>2.8000293589999998</v>
      </c>
      <c r="K94" s="55">
        <v>1.662757832</v>
      </c>
      <c r="L94" s="55">
        <v>0.69897000399999998</v>
      </c>
      <c r="M94" s="55">
        <v>0.15444571963657999</v>
      </c>
      <c r="N94" s="55">
        <v>2</v>
      </c>
      <c r="O94" s="55">
        <v>0</v>
      </c>
      <c r="P94" s="55">
        <v>0</v>
      </c>
      <c r="Q94" s="55">
        <v>0</v>
      </c>
      <c r="R94" s="55">
        <v>0</v>
      </c>
      <c r="S94" s="55">
        <v>0</v>
      </c>
      <c r="T94">
        <f t="shared" si="8"/>
        <v>130</v>
      </c>
      <c r="U94">
        <f t="shared" si="9"/>
        <v>93</v>
      </c>
    </row>
    <row r="95" spans="1:21">
      <c r="A95" s="54">
        <v>665442000</v>
      </c>
      <c r="B95" s="54" t="e">
        <f>VLOOKUP(A95,[1]logistic!$A$1:$A$10,1,0)</f>
        <v>#N/A</v>
      </c>
      <c r="C95" s="55">
        <v>61</v>
      </c>
      <c r="D95" s="55">
        <v>0</v>
      </c>
      <c r="E95" s="55">
        <v>2</v>
      </c>
      <c r="F95" s="55">
        <v>11780</v>
      </c>
      <c r="G95" s="55">
        <v>1</v>
      </c>
      <c r="H95" s="55">
        <v>0</v>
      </c>
      <c r="I95" s="55">
        <v>0.47712125500000002</v>
      </c>
      <c r="J95" s="55">
        <v>4.0711821559999999</v>
      </c>
      <c r="K95" s="55">
        <v>0.30102999600000002</v>
      </c>
      <c r="L95" s="55">
        <v>0</v>
      </c>
      <c r="M95" s="55">
        <v>0.15129685134212401</v>
      </c>
      <c r="N95" s="55">
        <v>8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>
        <f t="shared" si="8"/>
        <v>108</v>
      </c>
      <c r="U95">
        <f t="shared" si="9"/>
        <v>94</v>
      </c>
    </row>
    <row r="96" spans="1:21">
      <c r="A96" s="54">
        <v>602133000</v>
      </c>
      <c r="B96" s="54" t="e">
        <f>VLOOKUP(A96,[1]logistic!$A$1:$A$10,1,0)</f>
        <v>#N/A</v>
      </c>
      <c r="C96" s="55">
        <v>16</v>
      </c>
      <c r="D96" s="55">
        <v>1</v>
      </c>
      <c r="E96" s="55">
        <v>2</v>
      </c>
      <c r="F96" s="55">
        <v>7400</v>
      </c>
      <c r="G96" s="55">
        <v>1</v>
      </c>
      <c r="H96" s="55">
        <v>1</v>
      </c>
      <c r="I96" s="55">
        <v>0.47712125500000002</v>
      </c>
      <c r="J96" s="55">
        <v>3.869290404</v>
      </c>
      <c r="K96" s="55">
        <v>0.30102999600000002</v>
      </c>
      <c r="L96" s="55">
        <v>0.30102999600000002</v>
      </c>
      <c r="M96" s="55">
        <v>0.141923190593334</v>
      </c>
      <c r="N96" s="55">
        <v>145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>
        <f t="shared" si="8"/>
        <v>32</v>
      </c>
      <c r="U96">
        <f t="shared" si="9"/>
        <v>95</v>
      </c>
    </row>
    <row r="97" spans="1:21">
      <c r="A97" s="54">
        <v>659576000</v>
      </c>
      <c r="B97" s="54" t="e">
        <f>VLOOKUP(A97,[1]logistic!$A$1:$A$10,1,0)</f>
        <v>#N/A</v>
      </c>
      <c r="C97" s="55">
        <v>36</v>
      </c>
      <c r="D97" s="55">
        <v>0</v>
      </c>
      <c r="E97" s="55">
        <v>5</v>
      </c>
      <c r="F97" s="55">
        <v>360</v>
      </c>
      <c r="G97" s="55">
        <v>44</v>
      </c>
      <c r="H97" s="55">
        <v>13</v>
      </c>
      <c r="I97" s="55">
        <v>0.77815124999999996</v>
      </c>
      <c r="J97" s="55">
        <v>2.557507202</v>
      </c>
      <c r="K97" s="55">
        <v>1.653212514</v>
      </c>
      <c r="L97" s="55">
        <v>1.1461280359999999</v>
      </c>
      <c r="M97" s="55">
        <v>0.13233809801455099</v>
      </c>
      <c r="N97" s="55">
        <v>12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>
        <f t="shared" si="8"/>
        <v>96</v>
      </c>
      <c r="U97">
        <f t="shared" si="9"/>
        <v>96</v>
      </c>
    </row>
    <row r="98" spans="1:21">
      <c r="A98" s="54">
        <v>656134000</v>
      </c>
      <c r="B98" s="54" t="e">
        <f>VLOOKUP(A98,[1]logistic!$A$1:$A$10,1,0)</f>
        <v>#N/A</v>
      </c>
      <c r="C98" s="55">
        <v>152</v>
      </c>
      <c r="D98" s="55">
        <v>0</v>
      </c>
      <c r="E98" s="55">
        <v>2</v>
      </c>
      <c r="F98" s="55">
        <v>4370</v>
      </c>
      <c r="G98" s="55">
        <v>10</v>
      </c>
      <c r="H98" s="55">
        <v>0</v>
      </c>
      <c r="I98" s="55">
        <v>0.47712125500000002</v>
      </c>
      <c r="J98" s="55">
        <v>3.640580806</v>
      </c>
      <c r="K98" s="55">
        <v>1.0413926849999999</v>
      </c>
      <c r="L98" s="55">
        <v>0</v>
      </c>
      <c r="M98" s="55">
        <v>0.13189525279983999</v>
      </c>
      <c r="N98" s="55">
        <v>2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>
        <f t="shared" si="8"/>
        <v>130</v>
      </c>
      <c r="U98">
        <f t="shared" si="9"/>
        <v>97</v>
      </c>
    </row>
    <row r="99" spans="1:21">
      <c r="A99" s="54">
        <v>604254000</v>
      </c>
      <c r="B99" s="54" t="e">
        <f>VLOOKUP(A99,[1]logistic!$A$1:$A$10,1,0)</f>
        <v>#N/A</v>
      </c>
      <c r="C99" s="55">
        <v>136</v>
      </c>
      <c r="D99" s="55">
        <v>0</v>
      </c>
      <c r="E99" s="55">
        <v>1</v>
      </c>
      <c r="F99" s="55">
        <v>18980</v>
      </c>
      <c r="G99" s="55">
        <v>5</v>
      </c>
      <c r="H99" s="55">
        <v>6</v>
      </c>
      <c r="I99" s="55">
        <v>0.30102999600000002</v>
      </c>
      <c r="J99" s="55">
        <v>4.278319089</v>
      </c>
      <c r="K99" s="55">
        <v>0.77815124999999996</v>
      </c>
      <c r="L99" s="55">
        <v>0.84509803999999999</v>
      </c>
      <c r="M99" s="55">
        <v>0.13181428729807501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>
        <f t="shared" si="8"/>
        <v>146</v>
      </c>
      <c r="U99">
        <f t="shared" si="9"/>
        <v>98</v>
      </c>
    </row>
    <row r="100" spans="1:21">
      <c r="A100" s="54">
        <v>605360000</v>
      </c>
      <c r="B100" s="54" t="e">
        <f>VLOOKUP(A100,[1]logistic!$A$1:$A$10,1,0)</f>
        <v>#N/A</v>
      </c>
      <c r="C100" s="55">
        <v>158</v>
      </c>
      <c r="D100" s="55">
        <v>0</v>
      </c>
      <c r="E100" s="55">
        <v>4</v>
      </c>
      <c r="F100" s="55">
        <v>630</v>
      </c>
      <c r="G100" s="55">
        <v>2</v>
      </c>
      <c r="H100" s="55">
        <v>0</v>
      </c>
      <c r="I100" s="55">
        <v>0.69897000399999998</v>
      </c>
      <c r="J100" s="55">
        <v>2.8000293589999998</v>
      </c>
      <c r="K100" s="55">
        <v>0.47712125500000002</v>
      </c>
      <c r="L100" s="55">
        <v>0</v>
      </c>
      <c r="M100" s="55">
        <v>0.13042760390779901</v>
      </c>
      <c r="N100" s="55">
        <v>1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>
        <f t="shared" si="8"/>
        <v>139</v>
      </c>
      <c r="U100">
        <f t="shared" si="9"/>
        <v>99</v>
      </c>
    </row>
    <row r="101" spans="1:21">
      <c r="A101" s="54">
        <v>660806000</v>
      </c>
      <c r="B101" s="54" t="e">
        <f>VLOOKUP(A101,[1]logistic!$A$1:$A$10,1,0)</f>
        <v>#N/A</v>
      </c>
      <c r="C101" s="55">
        <v>115</v>
      </c>
      <c r="D101" s="55">
        <v>0</v>
      </c>
      <c r="E101" s="55">
        <v>1</v>
      </c>
      <c r="F101" s="55">
        <v>12170</v>
      </c>
      <c r="G101" s="55">
        <v>5</v>
      </c>
      <c r="H101" s="55">
        <v>3</v>
      </c>
      <c r="I101" s="55">
        <v>0.30102999600000002</v>
      </c>
      <c r="J101" s="55">
        <v>4.0853262619999997</v>
      </c>
      <c r="K101" s="55">
        <v>0.77815124999999996</v>
      </c>
      <c r="L101" s="55">
        <v>0.60205999099999996</v>
      </c>
      <c r="M101" s="55">
        <v>0.123830018341246</v>
      </c>
      <c r="N101" s="55">
        <v>27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>
        <f t="shared" si="8"/>
        <v>75</v>
      </c>
      <c r="U101">
        <f t="shared" si="9"/>
        <v>100</v>
      </c>
    </row>
    <row r="102" spans="1:21">
      <c r="A102" s="54">
        <v>604339000</v>
      </c>
      <c r="B102" s="54" t="e">
        <f>VLOOKUP(A102,[1]logistic!$A$1:$A$10,1,0)</f>
        <v>#N/A</v>
      </c>
      <c r="C102" s="55">
        <v>15</v>
      </c>
      <c r="D102" s="55">
        <v>0</v>
      </c>
      <c r="E102" s="55">
        <v>25</v>
      </c>
      <c r="F102" s="55">
        <v>0</v>
      </c>
      <c r="G102" s="55">
        <v>0</v>
      </c>
      <c r="H102" s="55">
        <v>11</v>
      </c>
      <c r="I102" s="55">
        <v>1.414973348</v>
      </c>
      <c r="J102" s="55">
        <v>0</v>
      </c>
      <c r="K102" s="55">
        <v>0</v>
      </c>
      <c r="L102" s="55">
        <v>1.0791812460000001</v>
      </c>
      <c r="M102" s="55">
        <v>0.122268839620523</v>
      </c>
      <c r="N102" s="55">
        <v>30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>
        <f t="shared" si="8"/>
        <v>71</v>
      </c>
      <c r="U102">
        <f t="shared" si="9"/>
        <v>101</v>
      </c>
    </row>
    <row r="103" spans="1:21">
      <c r="A103" s="54">
        <v>679912000</v>
      </c>
      <c r="B103" s="54" t="e">
        <f>VLOOKUP(A103,[1]logistic!$A$1:$A$10,1,0)</f>
        <v>#N/A</v>
      </c>
      <c r="C103" s="55">
        <v>21</v>
      </c>
      <c r="D103" s="55">
        <v>0</v>
      </c>
      <c r="E103" s="55">
        <v>2</v>
      </c>
      <c r="F103" s="55">
        <v>2220</v>
      </c>
      <c r="G103" s="55">
        <v>0</v>
      </c>
      <c r="H103" s="55">
        <v>0</v>
      </c>
      <c r="I103" s="55">
        <v>0.47712125500000002</v>
      </c>
      <c r="J103" s="55">
        <v>3.3465485589999999</v>
      </c>
      <c r="K103" s="55">
        <v>0</v>
      </c>
      <c r="L103" s="55">
        <v>0</v>
      </c>
      <c r="M103" s="55">
        <v>0.11989248483394201</v>
      </c>
      <c r="N103" s="55">
        <v>12</v>
      </c>
      <c r="O103" s="55">
        <v>0</v>
      </c>
      <c r="P103" s="55">
        <v>0</v>
      </c>
      <c r="Q103" s="55">
        <v>0</v>
      </c>
      <c r="R103" s="55">
        <v>0</v>
      </c>
      <c r="S103" s="55">
        <v>0</v>
      </c>
      <c r="T103">
        <f t="shared" si="8"/>
        <v>96</v>
      </c>
      <c r="U103">
        <f t="shared" si="9"/>
        <v>102</v>
      </c>
    </row>
    <row r="104" spans="1:21">
      <c r="A104" s="54">
        <v>633884000</v>
      </c>
      <c r="B104" s="54" t="e">
        <f>VLOOKUP(A104,[1]logistic!$A$1:$A$10,1,0)</f>
        <v>#N/A</v>
      </c>
      <c r="C104" s="55">
        <v>128</v>
      </c>
      <c r="D104" s="55">
        <v>0</v>
      </c>
      <c r="E104" s="55">
        <v>0</v>
      </c>
      <c r="F104" s="55">
        <v>116710</v>
      </c>
      <c r="G104" s="55">
        <v>0</v>
      </c>
      <c r="H104" s="55">
        <v>0</v>
      </c>
      <c r="I104" s="55">
        <v>0</v>
      </c>
      <c r="J104" s="55">
        <v>5.0671117900000002</v>
      </c>
      <c r="K104" s="55">
        <v>0</v>
      </c>
      <c r="L104" s="55">
        <v>0</v>
      </c>
      <c r="M104" s="55">
        <v>0.11940145044522101</v>
      </c>
      <c r="N104" s="55">
        <v>0</v>
      </c>
      <c r="O104" s="55">
        <v>0</v>
      </c>
      <c r="P104" s="55">
        <v>0</v>
      </c>
      <c r="Q104" s="55">
        <v>0</v>
      </c>
      <c r="R104" s="55">
        <v>0</v>
      </c>
      <c r="S104" s="55">
        <v>0</v>
      </c>
      <c r="T104">
        <f t="shared" si="8"/>
        <v>146</v>
      </c>
      <c r="U104">
        <f t="shared" si="9"/>
        <v>103</v>
      </c>
    </row>
    <row r="105" spans="1:21">
      <c r="A105" s="54">
        <v>629916000</v>
      </c>
      <c r="B105" s="54" t="e">
        <f>VLOOKUP(A105,[1]logistic!$A$1:$A$10,1,0)</f>
        <v>#N/A</v>
      </c>
      <c r="C105" s="55">
        <v>75</v>
      </c>
      <c r="D105" s="55">
        <v>0</v>
      </c>
      <c r="E105" s="55">
        <v>2</v>
      </c>
      <c r="F105" s="55">
        <v>1920</v>
      </c>
      <c r="G105" s="55">
        <v>41</v>
      </c>
      <c r="H105" s="55">
        <v>3</v>
      </c>
      <c r="I105" s="55">
        <v>0.47712125500000002</v>
      </c>
      <c r="J105" s="55">
        <v>3.2835273649999999</v>
      </c>
      <c r="K105" s="55">
        <v>1.62324929</v>
      </c>
      <c r="L105" s="55">
        <v>0.60205999099999996</v>
      </c>
      <c r="M105" s="55">
        <v>0.117445921737156</v>
      </c>
      <c r="N105" s="55">
        <v>21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>
        <f t="shared" si="8"/>
        <v>82</v>
      </c>
      <c r="U105">
        <f t="shared" si="9"/>
        <v>104</v>
      </c>
    </row>
    <row r="106" spans="1:21">
      <c r="A106" s="54">
        <v>605359000</v>
      </c>
      <c r="B106" s="54" t="e">
        <f>VLOOKUP(A106,[1]logistic!$A$1:$A$10,1,0)</f>
        <v>#N/A</v>
      </c>
      <c r="C106" s="55">
        <v>135</v>
      </c>
      <c r="D106" s="55">
        <v>0</v>
      </c>
      <c r="E106" s="55">
        <v>3</v>
      </c>
      <c r="F106" s="55">
        <v>630</v>
      </c>
      <c r="G106" s="55">
        <v>0</v>
      </c>
      <c r="H106" s="55">
        <v>1</v>
      </c>
      <c r="I106" s="55">
        <v>0.60205999099999996</v>
      </c>
      <c r="J106" s="55">
        <v>2.8000293589999998</v>
      </c>
      <c r="K106" s="55">
        <v>0</v>
      </c>
      <c r="L106" s="55">
        <v>0.30102999600000002</v>
      </c>
      <c r="M106" s="55">
        <v>0.116309397682646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0</v>
      </c>
      <c r="T106">
        <f t="shared" si="8"/>
        <v>146</v>
      </c>
      <c r="U106">
        <f t="shared" si="9"/>
        <v>105</v>
      </c>
    </row>
    <row r="107" spans="1:21">
      <c r="A107" s="54">
        <v>633217000</v>
      </c>
      <c r="B107" s="54" t="e">
        <f>VLOOKUP(A107,[1]logistic!$A$1:$A$10,1,0)</f>
        <v>#N/A</v>
      </c>
      <c r="C107" s="55">
        <v>165</v>
      </c>
      <c r="D107" s="55">
        <v>0</v>
      </c>
      <c r="E107" s="55">
        <v>0</v>
      </c>
      <c r="F107" s="55">
        <v>96280</v>
      </c>
      <c r="G107" s="55">
        <v>4</v>
      </c>
      <c r="H107" s="55">
        <v>1</v>
      </c>
      <c r="I107" s="55">
        <v>0</v>
      </c>
      <c r="J107" s="55">
        <v>4.9835405919999998</v>
      </c>
      <c r="K107" s="55">
        <v>0.69897000399999998</v>
      </c>
      <c r="L107" s="55">
        <v>0.30102999600000002</v>
      </c>
      <c r="M107" s="55">
        <v>0.11617801766239901</v>
      </c>
      <c r="N107" s="55">
        <v>1</v>
      </c>
      <c r="O107" s="55">
        <v>0</v>
      </c>
      <c r="P107" s="55">
        <v>0</v>
      </c>
      <c r="Q107" s="55">
        <v>0</v>
      </c>
      <c r="R107" s="55">
        <v>0</v>
      </c>
      <c r="S107" s="55">
        <v>0</v>
      </c>
      <c r="T107">
        <f t="shared" si="8"/>
        <v>139</v>
      </c>
      <c r="U107">
        <f t="shared" si="9"/>
        <v>106</v>
      </c>
    </row>
    <row r="108" spans="1:21">
      <c r="A108" s="54">
        <v>621085000</v>
      </c>
      <c r="B108" s="54" t="e">
        <f>VLOOKUP(A108,[1]logistic!$A$1:$A$10,1,0)</f>
        <v>#N/A</v>
      </c>
      <c r="C108" s="55">
        <v>153</v>
      </c>
      <c r="D108" s="55">
        <v>0</v>
      </c>
      <c r="E108" s="55">
        <v>4</v>
      </c>
      <c r="F108" s="55">
        <v>250</v>
      </c>
      <c r="G108" s="55">
        <v>0</v>
      </c>
      <c r="H108" s="55">
        <v>8</v>
      </c>
      <c r="I108" s="55">
        <v>0.69897000399999998</v>
      </c>
      <c r="J108" s="55">
        <v>2.3996737210000001</v>
      </c>
      <c r="K108" s="55">
        <v>0</v>
      </c>
      <c r="L108" s="55">
        <v>0.95424250899999996</v>
      </c>
      <c r="M108" s="55">
        <v>0.114477987602114</v>
      </c>
      <c r="N108" s="55">
        <v>4</v>
      </c>
      <c r="O108" s="55">
        <v>0</v>
      </c>
      <c r="P108" s="55">
        <v>0</v>
      </c>
      <c r="Q108" s="55">
        <v>0</v>
      </c>
      <c r="R108" s="55">
        <v>0</v>
      </c>
      <c r="S108" s="55">
        <v>0</v>
      </c>
      <c r="T108">
        <f t="shared" si="8"/>
        <v>122</v>
      </c>
      <c r="U108">
        <f t="shared" si="9"/>
        <v>107</v>
      </c>
    </row>
    <row r="109" spans="1:21">
      <c r="A109" s="54">
        <v>669947000</v>
      </c>
      <c r="B109" s="54" t="e">
        <f>VLOOKUP(A109,[1]logistic!$A$1:$A$10,1,0)</f>
        <v>#N/A</v>
      </c>
      <c r="C109" s="55">
        <v>154</v>
      </c>
      <c r="D109" s="55">
        <v>0</v>
      </c>
      <c r="E109" s="55">
        <v>3</v>
      </c>
      <c r="F109" s="55">
        <v>560</v>
      </c>
      <c r="G109" s="55">
        <v>1</v>
      </c>
      <c r="H109" s="55">
        <v>2</v>
      </c>
      <c r="I109" s="55">
        <v>0.60205999099999996</v>
      </c>
      <c r="J109" s="55">
        <v>2.7489628609999999</v>
      </c>
      <c r="K109" s="55">
        <v>0.30102999600000002</v>
      </c>
      <c r="L109" s="55">
        <v>0.47712125500000002</v>
      </c>
      <c r="M109" s="55">
        <v>0.114375215600427</v>
      </c>
      <c r="N109" s="55">
        <v>4</v>
      </c>
      <c r="O109" s="55">
        <v>0</v>
      </c>
      <c r="P109" s="55">
        <v>0</v>
      </c>
      <c r="Q109" s="55">
        <v>0</v>
      </c>
      <c r="R109" s="55">
        <v>0</v>
      </c>
      <c r="S109" s="55">
        <v>0</v>
      </c>
      <c r="T109">
        <f t="shared" si="8"/>
        <v>122</v>
      </c>
      <c r="U109">
        <f t="shared" si="9"/>
        <v>108</v>
      </c>
    </row>
    <row r="110" spans="1:21">
      <c r="A110" s="54">
        <v>674784000</v>
      </c>
      <c r="B110" s="54" t="e">
        <f>VLOOKUP(A110,[1]logistic!$A$1:$A$10,1,0)</f>
        <v>#N/A</v>
      </c>
      <c r="C110" s="55">
        <v>34</v>
      </c>
      <c r="D110" s="55">
        <v>0</v>
      </c>
      <c r="E110" s="55">
        <v>2</v>
      </c>
      <c r="F110" s="55">
        <v>1360</v>
      </c>
      <c r="G110" s="55">
        <v>0</v>
      </c>
      <c r="H110" s="55">
        <v>1</v>
      </c>
      <c r="I110" s="55">
        <v>0.47712125500000002</v>
      </c>
      <c r="J110" s="55">
        <v>3.1338581250000002</v>
      </c>
      <c r="K110" s="55">
        <v>0</v>
      </c>
      <c r="L110" s="55">
        <v>0.30102999600000002</v>
      </c>
      <c r="M110" s="55">
        <v>0.111808568048184</v>
      </c>
      <c r="N110" s="55">
        <v>5</v>
      </c>
      <c r="O110" s="55">
        <v>0</v>
      </c>
      <c r="P110" s="55">
        <v>0</v>
      </c>
      <c r="Q110" s="55">
        <v>0</v>
      </c>
      <c r="R110" s="55">
        <v>0</v>
      </c>
      <c r="S110" s="55">
        <v>0</v>
      </c>
      <c r="T110">
        <f t="shared" si="8"/>
        <v>116</v>
      </c>
      <c r="U110">
        <f t="shared" si="9"/>
        <v>109</v>
      </c>
    </row>
    <row r="111" spans="1:21">
      <c r="A111" s="54">
        <v>604337000</v>
      </c>
      <c r="B111" s="54" t="e">
        <f>VLOOKUP(A111,[1]logistic!$A$1:$A$10,1,0)</f>
        <v>#N/A</v>
      </c>
      <c r="C111" s="55">
        <v>9</v>
      </c>
      <c r="D111" s="55">
        <v>0</v>
      </c>
      <c r="E111" s="55">
        <v>20</v>
      </c>
      <c r="F111" s="55">
        <v>0</v>
      </c>
      <c r="G111" s="55">
        <v>7</v>
      </c>
      <c r="H111" s="55">
        <v>11</v>
      </c>
      <c r="I111" s="55">
        <v>1.322219295</v>
      </c>
      <c r="J111" s="55">
        <v>0</v>
      </c>
      <c r="K111" s="55">
        <v>0.90308998699999998</v>
      </c>
      <c r="L111" s="55">
        <v>1.0791812460000001</v>
      </c>
      <c r="M111" s="55">
        <v>0.109468245555911</v>
      </c>
      <c r="N111" s="55">
        <v>38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>
        <f t="shared" si="8"/>
        <v>60</v>
      </c>
      <c r="U111">
        <f t="shared" si="9"/>
        <v>110</v>
      </c>
    </row>
    <row r="112" spans="1:21">
      <c r="A112" s="54">
        <v>604255000</v>
      </c>
      <c r="B112" s="54" t="e">
        <f>VLOOKUP(A112,[1]logistic!$A$1:$A$10,1,0)</f>
        <v>#N/A</v>
      </c>
      <c r="C112" s="55">
        <v>66</v>
      </c>
      <c r="D112" s="55">
        <v>0</v>
      </c>
      <c r="E112" s="55">
        <v>3</v>
      </c>
      <c r="F112" s="55">
        <v>350</v>
      </c>
      <c r="G112" s="55">
        <v>4</v>
      </c>
      <c r="H112" s="55">
        <v>4</v>
      </c>
      <c r="I112" s="55">
        <v>0.60205999099999996</v>
      </c>
      <c r="J112" s="55">
        <v>2.545307116</v>
      </c>
      <c r="K112" s="55">
        <v>0.69897000399999998</v>
      </c>
      <c r="L112" s="55">
        <v>0.69897000399999998</v>
      </c>
      <c r="M112" s="55">
        <v>0.10693810313532</v>
      </c>
      <c r="N112" s="55">
        <v>14</v>
      </c>
      <c r="O112" s="55">
        <v>0</v>
      </c>
      <c r="P112" s="55">
        <v>0</v>
      </c>
      <c r="Q112" s="55">
        <v>0</v>
      </c>
      <c r="R112" s="55">
        <v>0</v>
      </c>
      <c r="S112" s="55">
        <v>0</v>
      </c>
      <c r="T112">
        <f t="shared" si="8"/>
        <v>93</v>
      </c>
      <c r="U112">
        <f t="shared" si="9"/>
        <v>111</v>
      </c>
    </row>
    <row r="113" spans="1:21">
      <c r="A113" s="54">
        <v>674786000</v>
      </c>
      <c r="B113" s="54" t="e">
        <f>VLOOKUP(A113,[1]logistic!$A$1:$A$10,1,0)</f>
        <v>#N/A</v>
      </c>
      <c r="C113" s="55">
        <v>148</v>
      </c>
      <c r="D113" s="55">
        <v>0</v>
      </c>
      <c r="E113" s="55">
        <v>0</v>
      </c>
      <c r="F113" s="55">
        <v>48120</v>
      </c>
      <c r="G113" s="55">
        <v>0</v>
      </c>
      <c r="H113" s="55">
        <v>0</v>
      </c>
      <c r="I113" s="55">
        <v>0</v>
      </c>
      <c r="J113" s="55">
        <v>4.682334644</v>
      </c>
      <c r="K113" s="55">
        <v>0</v>
      </c>
      <c r="L113" s="55">
        <v>0</v>
      </c>
      <c r="M113" s="55">
        <v>0.10518095529159199</v>
      </c>
      <c r="N113" s="55">
        <v>2</v>
      </c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>
        <f t="shared" si="8"/>
        <v>130</v>
      </c>
      <c r="U113">
        <f t="shared" si="9"/>
        <v>112</v>
      </c>
    </row>
    <row r="114" spans="1:21">
      <c r="A114" s="54">
        <v>621083000</v>
      </c>
      <c r="B114" s="54" t="e">
        <f>VLOOKUP(A114,[1]logistic!$A$1:$A$10,1,0)</f>
        <v>#N/A</v>
      </c>
      <c r="C114" s="55">
        <v>156</v>
      </c>
      <c r="D114" s="55">
        <v>0</v>
      </c>
      <c r="E114" s="55">
        <v>2</v>
      </c>
      <c r="F114" s="55">
        <v>870</v>
      </c>
      <c r="G114" s="55">
        <v>0</v>
      </c>
      <c r="H114" s="55">
        <v>0</v>
      </c>
      <c r="I114" s="55">
        <v>0.47712125500000002</v>
      </c>
      <c r="J114" s="55">
        <v>2.9400181550000002</v>
      </c>
      <c r="K114" s="55">
        <v>0</v>
      </c>
      <c r="L114" s="55">
        <v>0</v>
      </c>
      <c r="M114" s="55">
        <v>0.104860165493045</v>
      </c>
      <c r="N114" s="55">
        <v>2</v>
      </c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>
        <f t="shared" si="8"/>
        <v>130</v>
      </c>
      <c r="U114">
        <f t="shared" si="9"/>
        <v>113</v>
      </c>
    </row>
    <row r="115" spans="1:21">
      <c r="A115" s="54">
        <v>669948000</v>
      </c>
      <c r="B115" s="54" t="e">
        <f>VLOOKUP(A115,[1]logistic!$A$1:$A$10,1,0)</f>
        <v>#N/A</v>
      </c>
      <c r="C115" s="55">
        <v>13</v>
      </c>
      <c r="D115" s="55">
        <v>0</v>
      </c>
      <c r="E115" s="55">
        <v>3</v>
      </c>
      <c r="F115" s="55">
        <v>280</v>
      </c>
      <c r="G115" s="55">
        <v>0</v>
      </c>
      <c r="H115" s="55">
        <v>4</v>
      </c>
      <c r="I115" s="55">
        <v>0.60205999099999996</v>
      </c>
      <c r="J115" s="55">
        <v>2.4487063199999999</v>
      </c>
      <c r="K115" s="55">
        <v>0</v>
      </c>
      <c r="L115" s="55">
        <v>0.69897000399999998</v>
      </c>
      <c r="M115" s="55">
        <v>0.103561524530738</v>
      </c>
      <c r="N115" s="55">
        <v>5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>
        <f t="shared" si="8"/>
        <v>116</v>
      </c>
      <c r="U115">
        <f t="shared" si="9"/>
        <v>114</v>
      </c>
    </row>
    <row r="116" spans="1:21">
      <c r="A116" s="54">
        <v>661178000</v>
      </c>
      <c r="B116" s="54" t="e">
        <f>VLOOKUP(A116,[1]logistic!$A$1:$A$10,1,0)</f>
        <v>#N/A</v>
      </c>
      <c r="C116" s="55">
        <v>86</v>
      </c>
      <c r="D116" s="55">
        <v>1</v>
      </c>
      <c r="E116" s="55">
        <v>17</v>
      </c>
      <c r="F116" s="55">
        <v>0</v>
      </c>
      <c r="G116" s="55">
        <v>0</v>
      </c>
      <c r="H116" s="55">
        <v>0</v>
      </c>
      <c r="I116" s="55">
        <v>1.255272505</v>
      </c>
      <c r="J116" s="55">
        <v>0</v>
      </c>
      <c r="K116" s="55">
        <v>0</v>
      </c>
      <c r="L116" s="55">
        <v>0</v>
      </c>
      <c r="M116" s="55">
        <v>0.100973644333697</v>
      </c>
      <c r="N116" s="55">
        <v>144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>
        <f t="shared" si="8"/>
        <v>33</v>
      </c>
      <c r="U116">
        <f t="shared" si="9"/>
        <v>115</v>
      </c>
    </row>
    <row r="117" spans="1:21">
      <c r="A117" s="54">
        <v>633214000</v>
      </c>
      <c r="B117" s="54" t="e">
        <f>VLOOKUP(A117,[1]logistic!$A$1:$A$10,1,0)</f>
        <v>#N/A</v>
      </c>
      <c r="C117" s="55">
        <v>124</v>
      </c>
      <c r="D117" s="55">
        <v>0</v>
      </c>
      <c r="E117" s="55">
        <v>1</v>
      </c>
      <c r="F117" s="55">
        <v>1570</v>
      </c>
      <c r="G117" s="55">
        <v>0</v>
      </c>
      <c r="H117" s="55">
        <v>0</v>
      </c>
      <c r="I117" s="55">
        <v>0.30102999600000002</v>
      </c>
      <c r="J117" s="55">
        <v>3.1961761850000001</v>
      </c>
      <c r="K117" s="55">
        <v>0</v>
      </c>
      <c r="L117" s="55">
        <v>0</v>
      </c>
      <c r="M117" s="55">
        <v>9.2230330630938703E-2</v>
      </c>
      <c r="N117" s="55">
        <v>0</v>
      </c>
      <c r="O117" s="55">
        <v>0</v>
      </c>
      <c r="P117" s="55">
        <v>0</v>
      </c>
      <c r="Q117" s="55">
        <v>0</v>
      </c>
      <c r="R117" s="55">
        <v>0</v>
      </c>
      <c r="S117" s="55">
        <v>0</v>
      </c>
      <c r="T117">
        <f t="shared" si="8"/>
        <v>146</v>
      </c>
      <c r="U117">
        <f t="shared" si="9"/>
        <v>116</v>
      </c>
    </row>
    <row r="118" spans="1:21">
      <c r="A118" s="54">
        <v>601624000</v>
      </c>
      <c r="B118" s="54" t="e">
        <f>VLOOKUP(A118,[1]logistic!$A$1:$A$10,1,0)</f>
        <v>#N/A</v>
      </c>
      <c r="C118" s="55">
        <v>163</v>
      </c>
      <c r="D118" s="55">
        <v>0</v>
      </c>
      <c r="E118" s="55">
        <v>1</v>
      </c>
      <c r="F118" s="55">
        <v>1250</v>
      </c>
      <c r="G118" s="55">
        <v>0</v>
      </c>
      <c r="H118" s="55">
        <v>0</v>
      </c>
      <c r="I118" s="55">
        <v>0.30102999600000002</v>
      </c>
      <c r="J118" s="55">
        <v>3.0972573099999998</v>
      </c>
      <c r="K118" s="55">
        <v>0</v>
      </c>
      <c r="L118" s="55">
        <v>0</v>
      </c>
      <c r="M118" s="55">
        <v>8.9201795777424306E-2</v>
      </c>
      <c r="N118" s="55">
        <v>1</v>
      </c>
      <c r="O118" s="55">
        <v>0</v>
      </c>
      <c r="P118" s="55">
        <v>0</v>
      </c>
      <c r="Q118" s="55">
        <v>0</v>
      </c>
      <c r="R118" s="55">
        <v>0</v>
      </c>
      <c r="S118" s="55">
        <v>0</v>
      </c>
      <c r="T118">
        <f t="shared" si="8"/>
        <v>139</v>
      </c>
      <c r="U118">
        <f t="shared" si="9"/>
        <v>117</v>
      </c>
    </row>
    <row r="119" spans="1:21">
      <c r="A119" s="54">
        <v>674805000</v>
      </c>
      <c r="B119" s="54" t="e">
        <f>VLOOKUP(A119,[1]logistic!$A$1:$A$10,1,0)</f>
        <v>#N/A</v>
      </c>
      <c r="C119" s="55">
        <v>123</v>
      </c>
      <c r="D119" s="55">
        <v>0</v>
      </c>
      <c r="E119" s="55">
        <v>0</v>
      </c>
      <c r="F119" s="55">
        <v>13260</v>
      </c>
      <c r="G119" s="55">
        <v>0</v>
      </c>
      <c r="H119" s="55">
        <v>0</v>
      </c>
      <c r="I119" s="55">
        <v>0</v>
      </c>
      <c r="J119" s="55">
        <v>4.1225762750000001</v>
      </c>
      <c r="K119" s="55">
        <v>0</v>
      </c>
      <c r="L119" s="55">
        <v>0</v>
      </c>
      <c r="M119" s="55">
        <v>8.7167501802824801E-2</v>
      </c>
      <c r="N119" s="55">
        <v>0</v>
      </c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>
        <f t="shared" si="8"/>
        <v>146</v>
      </c>
      <c r="U119">
        <f t="shared" si="9"/>
        <v>118</v>
      </c>
    </row>
    <row r="120" spans="1:21">
      <c r="A120" s="54">
        <v>674230000</v>
      </c>
      <c r="B120" s="54" t="e">
        <f>VLOOKUP(A120,[1]logistic!$A$1:$A$10,1,0)</f>
        <v>#N/A</v>
      </c>
      <c r="C120" s="55">
        <v>111</v>
      </c>
      <c r="D120" s="55">
        <v>0</v>
      </c>
      <c r="E120" s="55">
        <v>0</v>
      </c>
      <c r="F120" s="55">
        <v>12250</v>
      </c>
      <c r="G120" s="55">
        <v>0</v>
      </c>
      <c r="H120" s="55">
        <v>0</v>
      </c>
      <c r="I120" s="55">
        <v>0</v>
      </c>
      <c r="J120" s="55">
        <v>4.0881715400000003</v>
      </c>
      <c r="K120" s="55">
        <v>0</v>
      </c>
      <c r="L120" s="55">
        <v>0</v>
      </c>
      <c r="M120" s="55">
        <v>8.6156665704796201E-2</v>
      </c>
      <c r="N120" s="55">
        <v>26</v>
      </c>
      <c r="O120" s="55">
        <v>0</v>
      </c>
      <c r="P120" s="55">
        <v>0</v>
      </c>
      <c r="Q120" s="55">
        <v>0</v>
      </c>
      <c r="R120" s="55">
        <v>0</v>
      </c>
      <c r="S120" s="55">
        <v>0</v>
      </c>
      <c r="T120">
        <f t="shared" si="8"/>
        <v>77</v>
      </c>
      <c r="U120">
        <f t="shared" si="9"/>
        <v>119</v>
      </c>
    </row>
    <row r="121" spans="1:21">
      <c r="A121" s="54">
        <v>604256000</v>
      </c>
      <c r="B121" s="54" t="e">
        <f>VLOOKUP(A121,[1]logistic!$A$1:$A$10,1,0)</f>
        <v>#N/A</v>
      </c>
      <c r="C121" s="55">
        <v>113</v>
      </c>
      <c r="D121" s="55">
        <v>0</v>
      </c>
      <c r="E121" s="55">
        <v>0</v>
      </c>
      <c r="F121" s="55">
        <v>11700</v>
      </c>
      <c r="G121" s="55">
        <v>2</v>
      </c>
      <c r="H121" s="55">
        <v>13</v>
      </c>
      <c r="I121" s="55">
        <v>0</v>
      </c>
      <c r="J121" s="55">
        <v>4.0682229789999997</v>
      </c>
      <c r="K121" s="55">
        <v>0.47712125500000002</v>
      </c>
      <c r="L121" s="55">
        <v>1.1461280359999999</v>
      </c>
      <c r="M121" s="55">
        <v>8.5575436008238207E-2</v>
      </c>
      <c r="N121" s="55">
        <v>9</v>
      </c>
      <c r="O121" s="55">
        <v>0</v>
      </c>
      <c r="P121" s="55">
        <v>0</v>
      </c>
      <c r="Q121" s="55">
        <v>0</v>
      </c>
      <c r="R121" s="55">
        <v>0</v>
      </c>
      <c r="S121" s="55">
        <v>0</v>
      </c>
      <c r="T121">
        <f t="shared" si="8"/>
        <v>105</v>
      </c>
      <c r="U121">
        <f t="shared" si="9"/>
        <v>120</v>
      </c>
    </row>
    <row r="122" spans="1:21">
      <c r="A122" s="54">
        <v>623010000</v>
      </c>
      <c r="B122" s="54" t="e">
        <f>VLOOKUP(A122,[1]logistic!$A$1:$A$10,1,0)</f>
        <v>#N/A</v>
      </c>
      <c r="C122" s="55">
        <v>162</v>
      </c>
      <c r="D122" s="55">
        <v>1</v>
      </c>
      <c r="E122" s="55">
        <v>0</v>
      </c>
      <c r="F122" s="55">
        <v>11140</v>
      </c>
      <c r="G122" s="55">
        <v>0</v>
      </c>
      <c r="H122" s="55">
        <v>0</v>
      </c>
      <c r="I122" s="55">
        <v>0</v>
      </c>
      <c r="J122" s="55">
        <v>4.0469241739999999</v>
      </c>
      <c r="K122" s="55">
        <v>0</v>
      </c>
      <c r="L122" s="55">
        <v>0</v>
      </c>
      <c r="M122" s="55">
        <v>8.49587902203746E-2</v>
      </c>
      <c r="N122" s="55">
        <v>2260</v>
      </c>
      <c r="O122" s="55">
        <v>1</v>
      </c>
      <c r="P122" s="55">
        <v>1</v>
      </c>
      <c r="Q122" s="55">
        <v>0</v>
      </c>
      <c r="R122" s="55">
        <v>0</v>
      </c>
      <c r="S122" s="55">
        <v>0</v>
      </c>
      <c r="T122">
        <f t="shared" si="8"/>
        <v>2</v>
      </c>
      <c r="U122">
        <f t="shared" si="9"/>
        <v>121</v>
      </c>
    </row>
    <row r="123" spans="1:21">
      <c r="A123" s="54">
        <v>674231000</v>
      </c>
      <c r="B123" s="54" t="e">
        <f>VLOOKUP(A123,[1]logistic!$A$1:$A$10,1,0)</f>
        <v>#N/A</v>
      </c>
      <c r="C123" s="55">
        <v>94</v>
      </c>
      <c r="D123" s="55">
        <v>0</v>
      </c>
      <c r="E123" s="55">
        <v>0</v>
      </c>
      <c r="F123" s="55">
        <v>10530</v>
      </c>
      <c r="G123" s="55">
        <v>0</v>
      </c>
      <c r="H123" s="55">
        <v>0</v>
      </c>
      <c r="I123" s="55">
        <v>0</v>
      </c>
      <c r="J123" s="55">
        <v>4.0224696130000002</v>
      </c>
      <c r="K123" s="55">
        <v>0</v>
      </c>
      <c r="L123" s="55">
        <v>0</v>
      </c>
      <c r="M123" s="55">
        <v>8.4255751671050205E-2</v>
      </c>
      <c r="N123" s="55">
        <v>17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>
        <f t="shared" si="8"/>
        <v>86</v>
      </c>
      <c r="U123">
        <f t="shared" si="9"/>
        <v>122</v>
      </c>
    </row>
    <row r="124" spans="1:21">
      <c r="A124" s="54">
        <v>637361000</v>
      </c>
      <c r="B124" s="54" t="e">
        <f>VLOOKUP(A124,[1]logistic!$A$1:$A$10,1,0)</f>
        <v>#N/A</v>
      </c>
      <c r="C124" s="55">
        <v>131</v>
      </c>
      <c r="D124" s="55">
        <v>0</v>
      </c>
      <c r="E124" s="55">
        <v>0</v>
      </c>
      <c r="F124" s="55">
        <v>9320</v>
      </c>
      <c r="G124" s="55">
        <v>0</v>
      </c>
      <c r="H124" s="55">
        <v>0</v>
      </c>
      <c r="I124" s="55">
        <v>0</v>
      </c>
      <c r="J124" s="55">
        <v>3.9694625079999999</v>
      </c>
      <c r="K124" s="55">
        <v>0</v>
      </c>
      <c r="L124" s="55">
        <v>0</v>
      </c>
      <c r="M124" s="55">
        <v>8.2749969431122797E-2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>
        <f t="shared" si="8"/>
        <v>146</v>
      </c>
      <c r="U124">
        <f t="shared" si="9"/>
        <v>123</v>
      </c>
    </row>
    <row r="125" spans="1:21">
      <c r="A125" s="54">
        <v>661089000</v>
      </c>
      <c r="B125" s="54" t="e">
        <f>VLOOKUP(A125,[1]logistic!$A$1:$A$10,1,0)</f>
        <v>#N/A</v>
      </c>
      <c r="C125" s="55">
        <v>23</v>
      </c>
      <c r="D125" s="55">
        <v>0</v>
      </c>
      <c r="E125" s="55">
        <v>11</v>
      </c>
      <c r="F125" s="55">
        <v>0</v>
      </c>
      <c r="G125" s="55">
        <v>1</v>
      </c>
      <c r="H125" s="55">
        <v>0</v>
      </c>
      <c r="I125" s="55">
        <v>1.0791812460000001</v>
      </c>
      <c r="J125" s="55">
        <v>0</v>
      </c>
      <c r="K125" s="55">
        <v>0.30102999600000002</v>
      </c>
      <c r="L125" s="55">
        <v>0</v>
      </c>
      <c r="M125" s="55">
        <v>8.1369181047908107E-2</v>
      </c>
      <c r="N125" s="55">
        <v>42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>
        <f t="shared" si="8"/>
        <v>58</v>
      </c>
      <c r="U125">
        <f t="shared" si="9"/>
        <v>124</v>
      </c>
    </row>
    <row r="126" spans="1:21">
      <c r="A126" s="54">
        <v>648164000</v>
      </c>
      <c r="B126" s="54" t="e">
        <f>VLOOKUP(A126,[1]logistic!$A$1:$A$10,1,0)</f>
        <v>#N/A</v>
      </c>
      <c r="C126" s="55">
        <v>96</v>
      </c>
      <c r="D126" s="55">
        <v>0</v>
      </c>
      <c r="E126" s="55">
        <v>10</v>
      </c>
      <c r="F126" s="55">
        <v>0</v>
      </c>
      <c r="G126" s="55">
        <v>0</v>
      </c>
      <c r="H126" s="55">
        <v>14</v>
      </c>
      <c r="I126" s="55">
        <v>1.0413926849999999</v>
      </c>
      <c r="J126" s="55">
        <v>0</v>
      </c>
      <c r="K126" s="55">
        <v>0</v>
      </c>
      <c r="L126" s="55">
        <v>1.1760912590000001</v>
      </c>
      <c r="M126" s="55">
        <v>7.76408894790655E-2</v>
      </c>
      <c r="N126" s="55">
        <v>45</v>
      </c>
      <c r="O126" s="55">
        <v>0</v>
      </c>
      <c r="P126" s="55">
        <v>0</v>
      </c>
      <c r="Q126" s="55">
        <v>0</v>
      </c>
      <c r="R126" s="55">
        <v>0</v>
      </c>
      <c r="S126" s="55">
        <v>0</v>
      </c>
      <c r="T126">
        <f t="shared" si="8"/>
        <v>56</v>
      </c>
      <c r="U126">
        <f t="shared" si="9"/>
        <v>125</v>
      </c>
    </row>
    <row r="127" spans="1:21">
      <c r="A127" s="54">
        <v>679390000</v>
      </c>
      <c r="B127" s="54" t="e">
        <f>VLOOKUP(A127,[1]logistic!$A$1:$A$10,1,0)</f>
        <v>#N/A</v>
      </c>
      <c r="C127" s="55">
        <v>43</v>
      </c>
      <c r="D127" s="55">
        <v>0</v>
      </c>
      <c r="E127" s="55">
        <v>1</v>
      </c>
      <c r="F127" s="55">
        <v>460</v>
      </c>
      <c r="G127" s="55">
        <v>20</v>
      </c>
      <c r="H127" s="55">
        <v>4</v>
      </c>
      <c r="I127" s="55">
        <v>0.30102999600000002</v>
      </c>
      <c r="J127" s="55">
        <v>2.6637009250000001</v>
      </c>
      <c r="K127" s="55">
        <v>1.322219295</v>
      </c>
      <c r="L127" s="55">
        <v>0.69897000399999998</v>
      </c>
      <c r="M127" s="55">
        <v>7.6962203553421496E-2</v>
      </c>
      <c r="N127" s="55">
        <v>30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>
        <f t="shared" si="8"/>
        <v>71</v>
      </c>
      <c r="U127">
        <f t="shared" si="9"/>
        <v>126</v>
      </c>
    </row>
    <row r="128" spans="1:21">
      <c r="A128" s="54">
        <v>604308000</v>
      </c>
      <c r="B128" s="54" t="e">
        <f>VLOOKUP(A128,[1]logistic!$A$1:$A$10,1,0)</f>
        <v>#N/A</v>
      </c>
      <c r="C128" s="55">
        <v>38</v>
      </c>
      <c r="D128" s="55">
        <v>0</v>
      </c>
      <c r="E128" s="55">
        <v>1</v>
      </c>
      <c r="F128" s="55">
        <v>450</v>
      </c>
      <c r="G128" s="55">
        <v>115</v>
      </c>
      <c r="H128" s="55">
        <v>1</v>
      </c>
      <c r="I128" s="55">
        <v>0.30102999600000002</v>
      </c>
      <c r="J128" s="55">
        <v>2.6541765420000001</v>
      </c>
      <c r="K128" s="55">
        <v>2.0644579890000001</v>
      </c>
      <c r="L128" s="55">
        <v>0.30102999600000002</v>
      </c>
      <c r="M128" s="55">
        <v>7.6711424802932998E-2</v>
      </c>
      <c r="N128" s="55">
        <v>10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>
        <f t="shared" si="8"/>
        <v>103</v>
      </c>
      <c r="U128">
        <f t="shared" si="9"/>
        <v>127</v>
      </c>
    </row>
    <row r="129" spans="1:21">
      <c r="A129" s="54">
        <v>621311000</v>
      </c>
      <c r="B129" s="54" t="e">
        <f>VLOOKUP(A129,[1]logistic!$A$1:$A$10,1,0)</f>
        <v>#N/A</v>
      </c>
      <c r="C129" s="55">
        <v>55</v>
      </c>
      <c r="D129" s="55">
        <v>0</v>
      </c>
      <c r="E129" s="55">
        <v>0</v>
      </c>
      <c r="F129" s="55">
        <v>5110</v>
      </c>
      <c r="G129" s="55">
        <v>0</v>
      </c>
      <c r="H129" s="55">
        <v>0</v>
      </c>
      <c r="I129" s="55">
        <v>0</v>
      </c>
      <c r="J129" s="55">
        <v>3.7085058809999998</v>
      </c>
      <c r="K129" s="55">
        <v>0</v>
      </c>
      <c r="L129" s="55">
        <v>0</v>
      </c>
      <c r="M129" s="55">
        <v>7.5688478863135802E-2</v>
      </c>
      <c r="N129" s="55">
        <v>5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>
        <f t="shared" si="8"/>
        <v>116</v>
      </c>
      <c r="U129">
        <f t="shared" si="9"/>
        <v>128</v>
      </c>
    </row>
    <row r="130" spans="1:21">
      <c r="A130" s="54">
        <v>621086000</v>
      </c>
      <c r="B130" s="54" t="e">
        <f>VLOOKUP(A130,[1]logistic!$A$1:$A$10,1,0)</f>
        <v>#N/A</v>
      </c>
      <c r="C130" s="55">
        <v>132</v>
      </c>
      <c r="D130" s="55">
        <v>0</v>
      </c>
      <c r="E130" s="55">
        <v>1</v>
      </c>
      <c r="F130" s="55">
        <v>350</v>
      </c>
      <c r="G130" s="55">
        <v>0</v>
      </c>
      <c r="H130" s="55">
        <v>1</v>
      </c>
      <c r="I130" s="55">
        <v>0.30102999600000002</v>
      </c>
      <c r="J130" s="55">
        <v>2.545307116</v>
      </c>
      <c r="K130" s="55">
        <v>0</v>
      </c>
      <c r="L130" s="55">
        <v>0.30102999600000002</v>
      </c>
      <c r="M130" s="55">
        <v>7.3897674681690395E-2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>
        <f t="shared" si="8"/>
        <v>146</v>
      </c>
      <c r="U130">
        <f t="shared" si="9"/>
        <v>129</v>
      </c>
    </row>
    <row r="131" spans="1:21">
      <c r="A131" s="54">
        <v>601222000</v>
      </c>
      <c r="B131" s="54" t="e">
        <f>VLOOKUP(A131,[1]logistic!$A$1:$A$10,1,0)</f>
        <v>#N/A</v>
      </c>
      <c r="C131" s="55">
        <v>12</v>
      </c>
      <c r="D131" s="55">
        <v>0</v>
      </c>
      <c r="E131" s="55">
        <v>0</v>
      </c>
      <c r="F131" s="55">
        <v>4180</v>
      </c>
      <c r="G131" s="55">
        <v>0</v>
      </c>
      <c r="H131" s="55">
        <v>0</v>
      </c>
      <c r="I131" s="55">
        <v>0</v>
      </c>
      <c r="J131" s="55">
        <v>3.6212801680000002</v>
      </c>
      <c r="K131" s="55">
        <v>0</v>
      </c>
      <c r="L131" s="55">
        <v>0</v>
      </c>
      <c r="M131" s="55">
        <v>7.3454208282066502E-2</v>
      </c>
      <c r="N131" s="55">
        <v>6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>
        <f t="shared" ref="T131:T166" si="10">RANK(N131,$N$2:$N$166,0)</f>
        <v>113</v>
      </c>
      <c r="U131">
        <f t="shared" ref="U131:U166" si="11">RANK(M131,$M$2:$M$166,0)</f>
        <v>130</v>
      </c>
    </row>
    <row r="132" spans="1:21">
      <c r="A132" s="54" t="s">
        <v>11</v>
      </c>
      <c r="B132" s="54" t="e">
        <f>VLOOKUP(A132,[1]logistic!$A$1:$A$10,1,0)</f>
        <v>#N/A</v>
      </c>
      <c r="C132" s="55">
        <v>139</v>
      </c>
      <c r="D132" s="55">
        <v>0</v>
      </c>
      <c r="E132" s="55">
        <v>0</v>
      </c>
      <c r="F132" s="55">
        <v>4170</v>
      </c>
      <c r="G132" s="55">
        <v>0</v>
      </c>
      <c r="H132" s="55">
        <v>0</v>
      </c>
      <c r="I132" s="55">
        <v>0</v>
      </c>
      <c r="J132" s="55">
        <v>3.6202401900000001</v>
      </c>
      <c r="K132" s="55">
        <v>0</v>
      </c>
      <c r="L132" s="55">
        <v>0</v>
      </c>
      <c r="M132" s="55">
        <v>7.3427939337594395E-2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>
        <f t="shared" si="10"/>
        <v>146</v>
      </c>
      <c r="U132">
        <f t="shared" si="11"/>
        <v>131</v>
      </c>
    </row>
    <row r="133" spans="1:21">
      <c r="A133" s="54">
        <v>665443000</v>
      </c>
      <c r="B133" s="54" t="e">
        <f>VLOOKUP(A133,[1]logistic!$A$1:$A$10,1,0)</f>
        <v>#N/A</v>
      </c>
      <c r="C133" s="55">
        <v>103</v>
      </c>
      <c r="D133" s="55">
        <v>0</v>
      </c>
      <c r="E133" s="55">
        <v>0</v>
      </c>
      <c r="F133" s="55">
        <v>3560</v>
      </c>
      <c r="G133" s="55">
        <v>1</v>
      </c>
      <c r="H133" s="55">
        <v>0</v>
      </c>
      <c r="I133" s="55">
        <v>0</v>
      </c>
      <c r="J133" s="55">
        <v>3.5515719739999998</v>
      </c>
      <c r="K133" s="55">
        <v>0.30102999600000002</v>
      </c>
      <c r="L133" s="55">
        <v>0</v>
      </c>
      <c r="M133" s="55">
        <v>7.1712470612902202E-2</v>
      </c>
      <c r="N133" s="55">
        <v>11</v>
      </c>
      <c r="O133" s="55">
        <v>0</v>
      </c>
      <c r="P133" s="55">
        <v>0</v>
      </c>
      <c r="Q133" s="55">
        <v>0</v>
      </c>
      <c r="R133" s="55">
        <v>0</v>
      </c>
      <c r="S133" s="55">
        <v>0</v>
      </c>
      <c r="T133">
        <f t="shared" si="10"/>
        <v>101</v>
      </c>
      <c r="U133">
        <f t="shared" si="11"/>
        <v>132</v>
      </c>
    </row>
    <row r="134" spans="1:21">
      <c r="A134" s="54" t="s">
        <v>10</v>
      </c>
      <c r="B134" s="54" t="e">
        <f>VLOOKUP(A134,[1]logistic!$A$1:$A$10,1,0)</f>
        <v>#N/A</v>
      </c>
      <c r="C134" s="55">
        <v>138</v>
      </c>
      <c r="D134" s="55">
        <v>0</v>
      </c>
      <c r="E134" s="55">
        <v>0</v>
      </c>
      <c r="F134" s="55">
        <v>3370</v>
      </c>
      <c r="G134" s="55">
        <v>0</v>
      </c>
      <c r="H134" s="55">
        <v>0</v>
      </c>
      <c r="I134" s="55">
        <v>0</v>
      </c>
      <c r="J134" s="55">
        <v>3.5277587530000001</v>
      </c>
      <c r="K134" s="55">
        <v>0</v>
      </c>
      <c r="L134" s="55">
        <v>0</v>
      </c>
      <c r="M134" s="55">
        <v>7.1126254323562094E-2</v>
      </c>
      <c r="N134" s="55">
        <v>0</v>
      </c>
      <c r="O134" s="55">
        <v>0</v>
      </c>
      <c r="P134" s="55">
        <v>0</v>
      </c>
      <c r="Q134" s="55">
        <v>0</v>
      </c>
      <c r="R134" s="55">
        <v>0</v>
      </c>
      <c r="S134" s="55">
        <v>0</v>
      </c>
      <c r="T134">
        <f t="shared" si="10"/>
        <v>146</v>
      </c>
      <c r="U134">
        <f t="shared" si="11"/>
        <v>133</v>
      </c>
    </row>
    <row r="135" spans="1:21">
      <c r="A135" s="54">
        <v>622382000</v>
      </c>
      <c r="B135" s="54" t="e">
        <f>VLOOKUP(A135,[1]logistic!$A$1:$A$10,1,0)</f>
        <v>#N/A</v>
      </c>
      <c r="C135" s="55">
        <v>71</v>
      </c>
      <c r="D135" s="55">
        <v>0</v>
      </c>
      <c r="E135" s="55">
        <v>0</v>
      </c>
      <c r="F135" s="55">
        <v>2580</v>
      </c>
      <c r="G135" s="55">
        <v>5</v>
      </c>
      <c r="H135" s="55">
        <v>4</v>
      </c>
      <c r="I135" s="55">
        <v>0</v>
      </c>
      <c r="J135" s="55">
        <v>3.411788005</v>
      </c>
      <c r="K135" s="55">
        <v>0.77815124999999996</v>
      </c>
      <c r="L135" s="55">
        <v>0.69897000399999998</v>
      </c>
      <c r="M135" s="55">
        <v>6.8334155915955805E-2</v>
      </c>
      <c r="N135" s="55">
        <v>3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>
        <f t="shared" si="10"/>
        <v>126</v>
      </c>
      <c r="U135">
        <f t="shared" si="11"/>
        <v>134</v>
      </c>
    </row>
    <row r="136" spans="1:21">
      <c r="A136" s="54">
        <v>665901000</v>
      </c>
      <c r="B136" s="54" t="e">
        <f>VLOOKUP(A136,[1]logistic!$A$1:$A$10,1,0)</f>
        <v>#N/A</v>
      </c>
      <c r="C136" s="55">
        <v>8</v>
      </c>
      <c r="D136" s="55">
        <v>0</v>
      </c>
      <c r="E136" s="55">
        <v>0</v>
      </c>
      <c r="F136" s="55">
        <v>2220</v>
      </c>
      <c r="G136" s="55">
        <v>0</v>
      </c>
      <c r="H136" s="55">
        <v>0</v>
      </c>
      <c r="I136" s="55">
        <v>0</v>
      </c>
      <c r="J136" s="55">
        <v>3.3465485589999999</v>
      </c>
      <c r="K136" s="55">
        <v>0</v>
      </c>
      <c r="L136" s="55">
        <v>0</v>
      </c>
      <c r="M136" s="55">
        <v>6.6808427197849699E-2</v>
      </c>
      <c r="N136" s="55">
        <v>3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>
        <f t="shared" si="10"/>
        <v>126</v>
      </c>
      <c r="U136">
        <f t="shared" si="11"/>
        <v>135</v>
      </c>
    </row>
    <row r="137" spans="1:21">
      <c r="A137" s="54">
        <v>661072000</v>
      </c>
      <c r="B137" s="54" t="e">
        <f>VLOOKUP(A137,[1]logistic!$A$1:$A$10,1,0)</f>
        <v>#N/A</v>
      </c>
      <c r="C137" s="55">
        <v>117</v>
      </c>
      <c r="D137" s="55">
        <v>0</v>
      </c>
      <c r="E137" s="55">
        <v>0</v>
      </c>
      <c r="F137" s="55">
        <v>2130</v>
      </c>
      <c r="G137" s="55">
        <v>0</v>
      </c>
      <c r="H137" s="55">
        <v>0</v>
      </c>
      <c r="I137" s="55">
        <v>0</v>
      </c>
      <c r="J137" s="55">
        <v>3.32858345</v>
      </c>
      <c r="K137" s="55">
        <v>0</v>
      </c>
      <c r="L137" s="55">
        <v>0</v>
      </c>
      <c r="M137" s="55">
        <v>6.6393870494522805E-2</v>
      </c>
      <c r="N137" s="55">
        <v>35</v>
      </c>
      <c r="O137" s="55">
        <v>0</v>
      </c>
      <c r="P137" s="55">
        <v>0</v>
      </c>
      <c r="Q137" s="55">
        <v>0</v>
      </c>
      <c r="R137" s="55">
        <v>0</v>
      </c>
      <c r="S137" s="55">
        <v>0</v>
      </c>
      <c r="T137">
        <f t="shared" si="10"/>
        <v>63</v>
      </c>
      <c r="U137">
        <f t="shared" si="11"/>
        <v>136</v>
      </c>
    </row>
    <row r="138" spans="1:21">
      <c r="A138" s="54">
        <v>679910000</v>
      </c>
      <c r="B138" s="54" t="e">
        <f>VLOOKUP(A138,[1]logistic!$A$1:$A$10,1,0)</f>
        <v>#N/A</v>
      </c>
      <c r="C138" s="55">
        <v>144</v>
      </c>
      <c r="D138" s="55">
        <v>0</v>
      </c>
      <c r="E138" s="55">
        <v>7</v>
      </c>
      <c r="F138" s="55">
        <v>0</v>
      </c>
      <c r="G138" s="55">
        <v>2</v>
      </c>
      <c r="H138" s="55">
        <v>16</v>
      </c>
      <c r="I138" s="55">
        <v>0.90308998699999998</v>
      </c>
      <c r="J138" s="55">
        <v>0</v>
      </c>
      <c r="K138" s="55">
        <v>0.47712125500000002</v>
      </c>
      <c r="L138" s="55">
        <v>1.230448921</v>
      </c>
      <c r="M138" s="55">
        <v>6.5294564275050607E-2</v>
      </c>
      <c r="N138" s="55">
        <v>2</v>
      </c>
      <c r="O138" s="55">
        <v>0</v>
      </c>
      <c r="P138" s="55">
        <v>0</v>
      </c>
      <c r="Q138" s="55">
        <v>0</v>
      </c>
      <c r="R138" s="55">
        <v>0</v>
      </c>
      <c r="S138" s="55">
        <v>0</v>
      </c>
      <c r="T138">
        <f t="shared" si="10"/>
        <v>130</v>
      </c>
      <c r="U138">
        <f t="shared" si="11"/>
        <v>137</v>
      </c>
    </row>
    <row r="139" spans="1:21">
      <c r="A139" s="54">
        <v>661071000</v>
      </c>
      <c r="B139" s="54" t="e">
        <f>VLOOKUP(A139,[1]logistic!$A$1:$A$10,1,0)</f>
        <v>#N/A</v>
      </c>
      <c r="C139" s="55">
        <v>92</v>
      </c>
      <c r="D139" s="55">
        <v>0</v>
      </c>
      <c r="E139" s="55">
        <v>0</v>
      </c>
      <c r="F139" s="55">
        <v>1380</v>
      </c>
      <c r="G139" s="55">
        <v>0</v>
      </c>
      <c r="H139" s="55">
        <v>1</v>
      </c>
      <c r="I139" s="55">
        <v>0</v>
      </c>
      <c r="J139" s="55">
        <v>3.1401936789999998</v>
      </c>
      <c r="K139" s="55">
        <v>0</v>
      </c>
      <c r="L139" s="55">
        <v>0.30102999600000002</v>
      </c>
      <c r="M139" s="55">
        <v>6.2188437922271099E-2</v>
      </c>
      <c r="N139" s="55">
        <v>6</v>
      </c>
      <c r="O139" s="55">
        <v>0</v>
      </c>
      <c r="P139" s="55">
        <v>0</v>
      </c>
      <c r="Q139" s="55">
        <v>0</v>
      </c>
      <c r="R139" s="55">
        <v>0</v>
      </c>
      <c r="S139" s="55">
        <v>0</v>
      </c>
      <c r="T139">
        <f t="shared" si="10"/>
        <v>113</v>
      </c>
      <c r="U139">
        <f t="shared" si="11"/>
        <v>138</v>
      </c>
    </row>
    <row r="140" spans="1:21">
      <c r="A140" s="54">
        <v>645386000</v>
      </c>
      <c r="B140" s="54" t="e">
        <f>VLOOKUP(A140,[1]logistic!$A$1:$A$10,1,0)</f>
        <v>#N/A</v>
      </c>
      <c r="C140" s="55">
        <v>125</v>
      </c>
      <c r="D140" s="55">
        <v>0</v>
      </c>
      <c r="E140" s="55">
        <v>0</v>
      </c>
      <c r="F140" s="55">
        <v>800</v>
      </c>
      <c r="G140" s="55">
        <v>0</v>
      </c>
      <c r="H140" s="55">
        <v>0</v>
      </c>
      <c r="I140" s="55">
        <v>0</v>
      </c>
      <c r="J140" s="55">
        <v>2.9036325160000001</v>
      </c>
      <c r="K140" s="55">
        <v>0</v>
      </c>
      <c r="L140" s="55">
        <v>0</v>
      </c>
      <c r="M140" s="55">
        <v>5.7259843529993297E-2</v>
      </c>
      <c r="N140" s="55">
        <v>0</v>
      </c>
      <c r="O140" s="55">
        <v>0</v>
      </c>
      <c r="P140" s="55">
        <v>0</v>
      </c>
      <c r="Q140" s="55">
        <v>0</v>
      </c>
      <c r="R140" s="55">
        <v>0</v>
      </c>
      <c r="S140" s="55">
        <v>0</v>
      </c>
      <c r="T140">
        <f t="shared" si="10"/>
        <v>146</v>
      </c>
      <c r="U140">
        <f t="shared" si="11"/>
        <v>139</v>
      </c>
    </row>
    <row r="141" spans="1:21">
      <c r="A141" s="54">
        <v>666474000</v>
      </c>
      <c r="B141" s="54" t="e">
        <f>VLOOKUP(A141,[1]logistic!$A$1:$A$10,1,0)</f>
        <v>#N/A</v>
      </c>
      <c r="C141" s="55">
        <v>137</v>
      </c>
      <c r="D141" s="55">
        <v>0</v>
      </c>
      <c r="E141" s="55">
        <v>0</v>
      </c>
      <c r="F141" s="55">
        <v>780</v>
      </c>
      <c r="G141" s="55">
        <v>0</v>
      </c>
      <c r="H141" s="55">
        <v>0</v>
      </c>
      <c r="I141" s="55">
        <v>0</v>
      </c>
      <c r="J141" s="55">
        <v>2.892651034</v>
      </c>
      <c r="K141" s="55">
        <v>0</v>
      </c>
      <c r="L141" s="55">
        <v>0</v>
      </c>
      <c r="M141" s="55">
        <v>5.7040196242647702E-2</v>
      </c>
      <c r="N141" s="55">
        <v>0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>
        <f t="shared" si="10"/>
        <v>146</v>
      </c>
      <c r="U141">
        <f t="shared" si="11"/>
        <v>140</v>
      </c>
    </row>
    <row r="142" spans="1:21">
      <c r="A142" s="54">
        <v>661088000</v>
      </c>
      <c r="B142" s="54" t="e">
        <f>VLOOKUP(A142,[1]logistic!$A$1:$A$10,1,0)</f>
        <v>#N/A</v>
      </c>
      <c r="C142" s="55">
        <v>14</v>
      </c>
      <c r="D142" s="55">
        <v>0</v>
      </c>
      <c r="E142" s="55">
        <v>5</v>
      </c>
      <c r="F142" s="55">
        <v>0</v>
      </c>
      <c r="G142" s="55">
        <v>0</v>
      </c>
      <c r="H142" s="55">
        <v>0</v>
      </c>
      <c r="I142" s="55">
        <v>0.77815124999999996</v>
      </c>
      <c r="J142" s="55">
        <v>0</v>
      </c>
      <c r="K142" s="55">
        <v>0</v>
      </c>
      <c r="L142" s="55">
        <v>0</v>
      </c>
      <c r="M142" s="55">
        <v>5.5735690996819902E-2</v>
      </c>
      <c r="N142" s="55">
        <v>17</v>
      </c>
      <c r="O142" s="55">
        <v>0</v>
      </c>
      <c r="P142" s="55">
        <v>0</v>
      </c>
      <c r="Q142" s="55">
        <v>0</v>
      </c>
      <c r="R142" s="55">
        <v>0</v>
      </c>
      <c r="S142" s="55">
        <v>0</v>
      </c>
      <c r="T142">
        <f t="shared" si="10"/>
        <v>86</v>
      </c>
      <c r="U142">
        <f t="shared" si="11"/>
        <v>141</v>
      </c>
    </row>
    <row r="143" spans="1:21">
      <c r="A143" s="54">
        <v>602152000</v>
      </c>
      <c r="B143" s="54" t="e">
        <f>VLOOKUP(A143,[1]logistic!$A$1:$A$10,1,0)</f>
        <v>#N/A</v>
      </c>
      <c r="C143" s="55">
        <v>93</v>
      </c>
      <c r="D143" s="55">
        <v>0</v>
      </c>
      <c r="E143" s="55">
        <v>5</v>
      </c>
      <c r="F143" s="55">
        <v>0</v>
      </c>
      <c r="G143" s="55">
        <v>48</v>
      </c>
      <c r="H143" s="55">
        <v>22</v>
      </c>
      <c r="I143" s="55">
        <v>0.77815124999999996</v>
      </c>
      <c r="J143" s="55">
        <v>0</v>
      </c>
      <c r="K143" s="55">
        <v>1.69019608</v>
      </c>
      <c r="L143" s="55">
        <v>1.361727836</v>
      </c>
      <c r="M143" s="55">
        <v>5.5735690996819902E-2</v>
      </c>
      <c r="N143" s="55">
        <v>33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>
        <f t="shared" si="10"/>
        <v>65</v>
      </c>
      <c r="U143">
        <f t="shared" si="11"/>
        <v>141</v>
      </c>
    </row>
    <row r="144" spans="1:21">
      <c r="A144" s="54">
        <v>601223000</v>
      </c>
      <c r="B144" s="54" t="e">
        <f>VLOOKUP(A144,[1]logistic!$A$1:$A$10,1,0)</f>
        <v>#N/A</v>
      </c>
      <c r="C144" s="55">
        <v>25</v>
      </c>
      <c r="D144" s="55">
        <v>0</v>
      </c>
      <c r="E144" s="55">
        <v>0</v>
      </c>
      <c r="F144" s="55">
        <v>630</v>
      </c>
      <c r="G144" s="55">
        <v>0</v>
      </c>
      <c r="H144" s="55">
        <v>0</v>
      </c>
      <c r="I144" s="55">
        <v>0</v>
      </c>
      <c r="J144" s="55">
        <v>2.8000293589999998</v>
      </c>
      <c r="K144" s="55">
        <v>0</v>
      </c>
      <c r="L144" s="55">
        <v>0</v>
      </c>
      <c r="M144" s="55">
        <v>5.5218873527897498E-2</v>
      </c>
      <c r="N144" s="55">
        <v>3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>
        <f t="shared" si="10"/>
        <v>126</v>
      </c>
      <c r="U144">
        <f t="shared" si="11"/>
        <v>143</v>
      </c>
    </row>
    <row r="145" spans="1:21">
      <c r="A145" s="54">
        <v>648160000</v>
      </c>
      <c r="B145" s="54" t="e">
        <f>VLOOKUP(A145,[1]logistic!$A$1:$A$10,1,0)</f>
        <v>#N/A</v>
      </c>
      <c r="C145" s="55">
        <v>17</v>
      </c>
      <c r="D145" s="55">
        <v>0</v>
      </c>
      <c r="E145" s="55">
        <v>0</v>
      </c>
      <c r="F145" s="55">
        <v>580</v>
      </c>
      <c r="G145" s="55">
        <v>0</v>
      </c>
      <c r="H145" s="55">
        <v>0</v>
      </c>
      <c r="I145" s="55">
        <v>0</v>
      </c>
      <c r="J145" s="55">
        <v>2.7641761319999998</v>
      </c>
      <c r="K145" s="55">
        <v>0</v>
      </c>
      <c r="L145" s="55">
        <v>0</v>
      </c>
      <c r="M145" s="55">
        <v>5.4528659409433099E-2</v>
      </c>
      <c r="N145" s="55">
        <v>56</v>
      </c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>
        <f t="shared" si="10"/>
        <v>51</v>
      </c>
      <c r="U145">
        <f t="shared" si="11"/>
        <v>144</v>
      </c>
    </row>
    <row r="146" spans="1:21">
      <c r="A146" s="54">
        <v>679389000</v>
      </c>
      <c r="B146" s="54" t="e">
        <f>VLOOKUP(A146,[1]logistic!$A$1:$A$10,1,0)</f>
        <v>#N/A</v>
      </c>
      <c r="C146" s="55">
        <v>39</v>
      </c>
      <c r="D146" s="55">
        <v>0</v>
      </c>
      <c r="E146" s="55">
        <v>0</v>
      </c>
      <c r="F146" s="55">
        <v>520</v>
      </c>
      <c r="G146" s="55">
        <v>32</v>
      </c>
      <c r="H146" s="55">
        <v>5</v>
      </c>
      <c r="I146" s="55">
        <v>0</v>
      </c>
      <c r="J146" s="55">
        <v>2.7168377229999998</v>
      </c>
      <c r="K146" s="55">
        <v>1.5185139400000001</v>
      </c>
      <c r="L146" s="55">
        <v>0.77815124999999996</v>
      </c>
      <c r="M146" s="55">
        <v>5.3629791581250502E-2</v>
      </c>
      <c r="N146" s="55">
        <v>5</v>
      </c>
      <c r="O146" s="55">
        <v>0</v>
      </c>
      <c r="P146" s="55">
        <v>0</v>
      </c>
      <c r="Q146" s="55">
        <v>0</v>
      </c>
      <c r="R146" s="55">
        <v>0</v>
      </c>
      <c r="S146" s="55">
        <v>0</v>
      </c>
      <c r="T146">
        <f t="shared" si="10"/>
        <v>116</v>
      </c>
      <c r="U146">
        <f t="shared" si="11"/>
        <v>145</v>
      </c>
    </row>
    <row r="147" spans="1:21">
      <c r="A147" s="54">
        <v>679388000</v>
      </c>
      <c r="B147" s="54" t="e">
        <f>VLOOKUP(A147,[1]logistic!$A$1:$A$10,1,0)</f>
        <v>#N/A</v>
      </c>
      <c r="C147" s="55">
        <v>97</v>
      </c>
      <c r="D147" s="55">
        <v>0</v>
      </c>
      <c r="E147" s="55">
        <v>0</v>
      </c>
      <c r="F147" s="55">
        <v>500</v>
      </c>
      <c r="G147" s="55">
        <v>10</v>
      </c>
      <c r="H147" s="55">
        <v>2</v>
      </c>
      <c r="I147" s="55">
        <v>0</v>
      </c>
      <c r="J147" s="55">
        <v>2.6998377260000002</v>
      </c>
      <c r="K147" s="55">
        <v>1.0413926849999999</v>
      </c>
      <c r="L147" s="55">
        <v>0.47712125500000002</v>
      </c>
      <c r="M147" s="55">
        <v>5.3310417694379199E-2</v>
      </c>
      <c r="N147" s="55">
        <v>44</v>
      </c>
      <c r="O147" s="55">
        <v>0</v>
      </c>
      <c r="P147" s="55">
        <v>0</v>
      </c>
      <c r="Q147" s="55">
        <v>0</v>
      </c>
      <c r="R147" s="55">
        <v>0</v>
      </c>
      <c r="S147" s="55">
        <v>0</v>
      </c>
      <c r="T147">
        <f t="shared" si="10"/>
        <v>57</v>
      </c>
      <c r="U147">
        <f t="shared" si="11"/>
        <v>146</v>
      </c>
    </row>
    <row r="148" spans="1:21">
      <c r="A148" s="54">
        <v>637220000</v>
      </c>
      <c r="B148" s="54" t="e">
        <f>VLOOKUP(A148,[1]logistic!$A$1:$A$10,1,0)</f>
        <v>#N/A</v>
      </c>
      <c r="C148" s="55">
        <v>46</v>
      </c>
      <c r="D148" s="55">
        <v>0</v>
      </c>
      <c r="E148" s="55">
        <v>0</v>
      </c>
      <c r="F148" s="55">
        <v>480</v>
      </c>
      <c r="G148" s="55">
        <v>0</v>
      </c>
      <c r="H148" s="55">
        <v>0</v>
      </c>
      <c r="I148" s="55">
        <v>0</v>
      </c>
      <c r="J148" s="55">
        <v>2.6821450759999999</v>
      </c>
      <c r="K148" s="55">
        <v>0</v>
      </c>
      <c r="L148" s="55">
        <v>0</v>
      </c>
      <c r="M148" s="55">
        <v>5.29799376565128E-2</v>
      </c>
      <c r="N148" s="55">
        <v>30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>
        <f t="shared" si="10"/>
        <v>71</v>
      </c>
      <c r="U148">
        <f t="shared" si="11"/>
        <v>147</v>
      </c>
    </row>
    <row r="149" spans="1:21">
      <c r="A149" s="54">
        <v>679665000</v>
      </c>
      <c r="B149" s="54" t="e">
        <f>VLOOKUP(A149,[1]logistic!$A$1:$A$10,1,0)</f>
        <v>#N/A</v>
      </c>
      <c r="C149" s="55">
        <v>91</v>
      </c>
      <c r="D149" s="55">
        <v>0</v>
      </c>
      <c r="E149" s="55">
        <v>0</v>
      </c>
      <c r="F149" s="55">
        <v>450</v>
      </c>
      <c r="G149" s="55">
        <v>0</v>
      </c>
      <c r="H149" s="55">
        <v>0</v>
      </c>
      <c r="I149" s="55">
        <v>0</v>
      </c>
      <c r="J149" s="55">
        <v>2.6541765420000001</v>
      </c>
      <c r="K149" s="55">
        <v>0</v>
      </c>
      <c r="L149" s="55">
        <v>0</v>
      </c>
      <c r="M149" s="55">
        <v>5.2461457671757597E-2</v>
      </c>
      <c r="N149" s="55">
        <v>4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>
        <f t="shared" si="10"/>
        <v>122</v>
      </c>
      <c r="U149">
        <f t="shared" si="11"/>
        <v>148</v>
      </c>
    </row>
    <row r="150" spans="1:21">
      <c r="A150" s="54">
        <v>667429000</v>
      </c>
      <c r="B150" s="54" t="e">
        <f>VLOOKUP(A150,[1]logistic!$A$1:$A$10,1,0)</f>
        <v>#N/A</v>
      </c>
      <c r="C150" s="55">
        <v>133</v>
      </c>
      <c r="D150" s="55">
        <v>0</v>
      </c>
      <c r="E150" s="55">
        <v>0</v>
      </c>
      <c r="F150" s="55">
        <v>430</v>
      </c>
      <c r="G150" s="55">
        <v>0</v>
      </c>
      <c r="H150" s="55">
        <v>0</v>
      </c>
      <c r="I150" s="55">
        <v>0</v>
      </c>
      <c r="J150" s="55">
        <v>2.6344772700000001</v>
      </c>
      <c r="K150" s="55">
        <v>0</v>
      </c>
      <c r="L150" s="55">
        <v>0</v>
      </c>
      <c r="M150" s="55">
        <v>5.2099153807838999E-2</v>
      </c>
      <c r="N150" s="55">
        <v>0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>
        <f t="shared" si="10"/>
        <v>146</v>
      </c>
      <c r="U150">
        <f t="shared" si="11"/>
        <v>149</v>
      </c>
    </row>
    <row r="151" spans="1:21">
      <c r="A151" s="54">
        <v>624942000</v>
      </c>
      <c r="B151" s="54" t="e">
        <f>VLOOKUP(A151,[1]logistic!$A$1:$A$10,1,0)</f>
        <v>#N/A</v>
      </c>
      <c r="C151" s="55">
        <v>35</v>
      </c>
      <c r="D151" s="55">
        <v>0</v>
      </c>
      <c r="E151" s="55">
        <v>0</v>
      </c>
      <c r="F151" s="55">
        <v>390</v>
      </c>
      <c r="G151" s="55">
        <v>0</v>
      </c>
      <c r="H151" s="55">
        <v>0</v>
      </c>
      <c r="I151" s="55">
        <v>0</v>
      </c>
      <c r="J151" s="55">
        <v>2.5921767569999998</v>
      </c>
      <c r="K151" s="55">
        <v>0</v>
      </c>
      <c r="L151" s="55">
        <v>0</v>
      </c>
      <c r="M151" s="55">
        <v>5.1329149578228803E-2</v>
      </c>
      <c r="N151" s="55">
        <v>3</v>
      </c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>
        <f t="shared" si="10"/>
        <v>126</v>
      </c>
      <c r="U151">
        <f t="shared" si="11"/>
        <v>150</v>
      </c>
    </row>
    <row r="152" spans="1:21">
      <c r="A152" s="54">
        <v>604342000</v>
      </c>
      <c r="B152" s="54" t="e">
        <f>VLOOKUP(A152,[1]logistic!$A$1:$A$10,1,0)</f>
        <v>#N/A</v>
      </c>
      <c r="C152" s="55">
        <v>114</v>
      </c>
      <c r="D152" s="55">
        <v>1</v>
      </c>
      <c r="E152" s="55">
        <v>4</v>
      </c>
      <c r="F152" s="55">
        <v>0</v>
      </c>
      <c r="G152" s="55">
        <v>0</v>
      </c>
      <c r="H152" s="55">
        <v>4</v>
      </c>
      <c r="I152" s="55">
        <v>0.69897000399999998</v>
      </c>
      <c r="J152" s="55">
        <v>0</v>
      </c>
      <c r="K152" s="55">
        <v>0</v>
      </c>
      <c r="L152" s="55">
        <v>0.69897000399999998</v>
      </c>
      <c r="M152" s="55">
        <v>5.0376037865683398E-2</v>
      </c>
      <c r="N152" s="55">
        <v>98</v>
      </c>
      <c r="O152" s="55">
        <v>0</v>
      </c>
      <c r="P152" s="55">
        <v>0</v>
      </c>
      <c r="Q152" s="55">
        <v>0</v>
      </c>
      <c r="R152" s="55">
        <v>0</v>
      </c>
      <c r="S152" s="55">
        <v>0</v>
      </c>
      <c r="T152">
        <f t="shared" si="10"/>
        <v>43</v>
      </c>
      <c r="U152">
        <f t="shared" si="11"/>
        <v>151</v>
      </c>
    </row>
    <row r="153" spans="1:21">
      <c r="A153" s="54">
        <v>679892000</v>
      </c>
      <c r="B153" s="54" t="e">
        <f>VLOOKUP(A153,[1]logistic!$A$1:$A$10,1,0)</f>
        <v>#N/A</v>
      </c>
      <c r="C153" s="55">
        <v>127</v>
      </c>
      <c r="D153" s="55">
        <v>0</v>
      </c>
      <c r="E153" s="55">
        <v>4</v>
      </c>
      <c r="F153" s="55">
        <v>0</v>
      </c>
      <c r="G153" s="55">
        <v>1</v>
      </c>
      <c r="H153" s="55">
        <v>0</v>
      </c>
      <c r="I153" s="55">
        <v>0.69897000399999998</v>
      </c>
      <c r="J153" s="55">
        <v>0</v>
      </c>
      <c r="K153" s="55">
        <v>0.30102999600000002</v>
      </c>
      <c r="L153" s="55">
        <v>0</v>
      </c>
      <c r="M153" s="55">
        <v>5.0376037865683398E-2</v>
      </c>
      <c r="N153" s="55">
        <v>0</v>
      </c>
      <c r="O153" s="55">
        <v>0</v>
      </c>
      <c r="P153" s="55">
        <v>0</v>
      </c>
      <c r="Q153" s="55">
        <v>0</v>
      </c>
      <c r="R153" s="55">
        <v>0</v>
      </c>
      <c r="S153" s="55">
        <v>0</v>
      </c>
      <c r="T153">
        <f t="shared" si="10"/>
        <v>146</v>
      </c>
      <c r="U153">
        <f t="shared" si="11"/>
        <v>151</v>
      </c>
    </row>
    <row r="154" spans="1:21">
      <c r="A154" s="54">
        <v>683122000</v>
      </c>
      <c r="B154" s="54" t="e">
        <f>VLOOKUP(A154,[1]logistic!$A$1:$A$10,1,0)</f>
        <v>#N/A</v>
      </c>
      <c r="C154" s="55">
        <v>122</v>
      </c>
      <c r="D154" s="55">
        <v>0</v>
      </c>
      <c r="E154" s="55">
        <v>0</v>
      </c>
      <c r="F154" s="55">
        <v>290</v>
      </c>
      <c r="G154" s="55">
        <v>0</v>
      </c>
      <c r="H154" s="55">
        <v>0</v>
      </c>
      <c r="I154" s="55">
        <v>0</v>
      </c>
      <c r="J154" s="55">
        <v>2.4638929890000001</v>
      </c>
      <c r="K154" s="55">
        <v>0</v>
      </c>
      <c r="L154" s="55">
        <v>0</v>
      </c>
      <c r="M154" s="55">
        <v>4.9059303692843101E-2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0</v>
      </c>
      <c r="T154">
        <f t="shared" si="10"/>
        <v>146</v>
      </c>
      <c r="U154">
        <f t="shared" si="11"/>
        <v>153</v>
      </c>
    </row>
    <row r="155" spans="1:21">
      <c r="A155" s="54">
        <v>666473000</v>
      </c>
      <c r="B155" s="54" t="e">
        <f>VLOOKUP(A155,[1]logistic!$A$1:$A$10,1,0)</f>
        <v>#N/A</v>
      </c>
      <c r="C155" s="55">
        <v>134</v>
      </c>
      <c r="D155" s="55">
        <v>0</v>
      </c>
      <c r="E155" s="55">
        <v>0</v>
      </c>
      <c r="F155" s="55">
        <v>190</v>
      </c>
      <c r="G155" s="55">
        <v>0</v>
      </c>
      <c r="H155" s="55">
        <v>0</v>
      </c>
      <c r="I155" s="55">
        <v>0</v>
      </c>
      <c r="J155" s="55">
        <v>2.281033367</v>
      </c>
      <c r="K155" s="55">
        <v>0</v>
      </c>
      <c r="L155" s="55">
        <v>0</v>
      </c>
      <c r="M155" s="55">
        <v>4.59878531557242E-2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0</v>
      </c>
      <c r="T155">
        <f t="shared" si="10"/>
        <v>146</v>
      </c>
      <c r="U155">
        <f t="shared" si="11"/>
        <v>154</v>
      </c>
    </row>
    <row r="156" spans="1:21">
      <c r="A156" s="54">
        <v>666478000</v>
      </c>
      <c r="B156" s="54" t="e">
        <f>VLOOKUP(A156,[1]logistic!$A$1:$A$10,1,0)</f>
        <v>#N/A</v>
      </c>
      <c r="C156" s="55">
        <v>120</v>
      </c>
      <c r="D156" s="55">
        <v>0</v>
      </c>
      <c r="E156" s="55">
        <v>0</v>
      </c>
      <c r="F156" s="55">
        <v>160</v>
      </c>
      <c r="G156" s="55">
        <v>0</v>
      </c>
      <c r="H156" s="55">
        <v>0</v>
      </c>
      <c r="I156" s="55">
        <v>0</v>
      </c>
      <c r="J156" s="55">
        <v>2.2068258759999999</v>
      </c>
      <c r="K156" s="55">
        <v>0</v>
      </c>
      <c r="L156" s="55">
        <v>0</v>
      </c>
      <c r="M156" s="55">
        <v>4.4794342131007497E-2</v>
      </c>
      <c r="N156" s="55">
        <v>0</v>
      </c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>
        <f t="shared" si="10"/>
        <v>146</v>
      </c>
      <c r="U156">
        <f t="shared" si="11"/>
        <v>155</v>
      </c>
    </row>
    <row r="157" spans="1:21">
      <c r="A157" s="54">
        <v>648237000</v>
      </c>
      <c r="B157" s="54" t="e">
        <f>VLOOKUP(A157,[1]logistic!$A$1:$A$10,1,0)</f>
        <v>#N/A</v>
      </c>
      <c r="C157" s="55">
        <v>56</v>
      </c>
      <c r="D157" s="55">
        <v>0</v>
      </c>
      <c r="E157" s="55">
        <v>3</v>
      </c>
      <c r="F157" s="55">
        <v>0</v>
      </c>
      <c r="G157" s="55">
        <v>2</v>
      </c>
      <c r="H157" s="55">
        <v>3</v>
      </c>
      <c r="I157" s="55">
        <v>0.60205999099999996</v>
      </c>
      <c r="J157" s="55">
        <v>0</v>
      </c>
      <c r="K157" s="55">
        <v>0.47712125500000002</v>
      </c>
      <c r="L157" s="55">
        <v>0.60205999099999996</v>
      </c>
      <c r="M157" s="55">
        <v>4.4479818403386502E-2</v>
      </c>
      <c r="N157" s="55">
        <v>16</v>
      </c>
      <c r="O157" s="55">
        <v>0</v>
      </c>
      <c r="P157" s="55">
        <v>0</v>
      </c>
      <c r="Q157" s="55">
        <v>0</v>
      </c>
      <c r="R157" s="55">
        <v>0</v>
      </c>
      <c r="S157" s="55">
        <v>0</v>
      </c>
      <c r="T157">
        <f t="shared" si="10"/>
        <v>90</v>
      </c>
      <c r="U157">
        <f t="shared" si="11"/>
        <v>156</v>
      </c>
    </row>
    <row r="158" spans="1:21">
      <c r="A158" s="54">
        <v>656136000</v>
      </c>
      <c r="B158" s="54" t="e">
        <f>VLOOKUP(A158,[1]logistic!$A$1:$A$10,1,0)</f>
        <v>#N/A</v>
      </c>
      <c r="C158" s="55">
        <v>151</v>
      </c>
      <c r="D158" s="55">
        <v>0</v>
      </c>
      <c r="E158" s="55">
        <v>3</v>
      </c>
      <c r="F158" s="55">
        <v>0</v>
      </c>
      <c r="G158" s="55">
        <v>11</v>
      </c>
      <c r="H158" s="55">
        <v>2</v>
      </c>
      <c r="I158" s="55">
        <v>0.60205999099999996</v>
      </c>
      <c r="J158" s="55">
        <v>0</v>
      </c>
      <c r="K158" s="55">
        <v>1.0791812460000001</v>
      </c>
      <c r="L158" s="55">
        <v>0.47712125500000002</v>
      </c>
      <c r="M158" s="55">
        <v>4.4479818403386502E-2</v>
      </c>
      <c r="N158" s="55">
        <v>2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>
        <f t="shared" si="10"/>
        <v>130</v>
      </c>
      <c r="U158">
        <f t="shared" si="11"/>
        <v>156</v>
      </c>
    </row>
    <row r="159" spans="1:21">
      <c r="A159" s="54">
        <v>659109000</v>
      </c>
      <c r="B159" s="54" t="e">
        <f>VLOOKUP(A159,[1]logistic!$A$1:$A$10,1,0)</f>
        <v>#N/A</v>
      </c>
      <c r="C159" s="55">
        <v>146</v>
      </c>
      <c r="D159" s="55">
        <v>0</v>
      </c>
      <c r="E159" s="55">
        <v>0</v>
      </c>
      <c r="F159" s="55">
        <v>140</v>
      </c>
      <c r="G159" s="55">
        <v>0</v>
      </c>
      <c r="H159" s="55">
        <v>0</v>
      </c>
      <c r="I159" s="55">
        <v>0</v>
      </c>
      <c r="J159" s="55">
        <v>2.149219113</v>
      </c>
      <c r="K159" s="55">
        <v>0</v>
      </c>
      <c r="L159" s="55">
        <v>0</v>
      </c>
      <c r="M159" s="55">
        <v>4.3888241148787602E-2</v>
      </c>
      <c r="N159" s="55">
        <v>2</v>
      </c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>
        <f t="shared" si="10"/>
        <v>130</v>
      </c>
      <c r="U159">
        <f t="shared" si="11"/>
        <v>158</v>
      </c>
    </row>
    <row r="160" spans="1:21">
      <c r="A160" s="54">
        <v>679391000</v>
      </c>
      <c r="B160" s="54" t="e">
        <f>VLOOKUP(A160,[1]logistic!$A$1:$A$10,1,0)</f>
        <v>#N/A</v>
      </c>
      <c r="C160" s="55">
        <v>109</v>
      </c>
      <c r="D160" s="55">
        <v>0</v>
      </c>
      <c r="E160" s="55">
        <v>1</v>
      </c>
      <c r="F160" s="55">
        <v>0</v>
      </c>
      <c r="G160" s="55">
        <v>0</v>
      </c>
      <c r="H160" s="55">
        <v>0</v>
      </c>
      <c r="I160" s="55">
        <v>0.30102999600000002</v>
      </c>
      <c r="J160" s="55">
        <v>0</v>
      </c>
      <c r="K160" s="55">
        <v>0</v>
      </c>
      <c r="L160" s="55">
        <v>0</v>
      </c>
      <c r="M160" s="55">
        <v>3.0086860077521399E-2</v>
      </c>
      <c r="N160" s="55">
        <v>12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>
        <f t="shared" si="10"/>
        <v>96</v>
      </c>
      <c r="U160">
        <f t="shared" si="11"/>
        <v>159</v>
      </c>
    </row>
    <row r="161" spans="1:21">
      <c r="A161" s="54">
        <v>662379000</v>
      </c>
      <c r="B161" s="54" t="e">
        <f>VLOOKUP(A161,[1]logistic!$A$1:$A$10,1,0)</f>
        <v>#N/A</v>
      </c>
      <c r="C161" s="55">
        <v>11</v>
      </c>
      <c r="D161" s="55">
        <v>0</v>
      </c>
      <c r="E161" s="55">
        <v>0</v>
      </c>
      <c r="F161" s="55">
        <v>0</v>
      </c>
      <c r="G161" s="55">
        <v>0</v>
      </c>
      <c r="H161" s="55">
        <v>5</v>
      </c>
      <c r="I161" s="55">
        <v>0</v>
      </c>
      <c r="J161" s="55">
        <v>0</v>
      </c>
      <c r="K161" s="55">
        <v>0</v>
      </c>
      <c r="L161" s="55">
        <v>0.77815124999999996</v>
      </c>
      <c r="M161" s="55">
        <v>2.0252519551084501E-2</v>
      </c>
      <c r="N161" s="55">
        <v>7</v>
      </c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>
        <f t="shared" si="10"/>
        <v>111</v>
      </c>
      <c r="U161">
        <f t="shared" si="11"/>
        <v>160</v>
      </c>
    </row>
    <row r="162" spans="1:21">
      <c r="A162" s="54">
        <v>629215000</v>
      </c>
      <c r="B162" s="54" t="e">
        <f>VLOOKUP(A162,[1]logistic!$A$1:$A$10,1,0)</f>
        <v>#N/A</v>
      </c>
      <c r="C162" s="55">
        <v>121</v>
      </c>
      <c r="D162" s="55">
        <v>0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2.0252519551084501E-2</v>
      </c>
      <c r="N162" s="55">
        <v>0</v>
      </c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>
        <f t="shared" si="10"/>
        <v>146</v>
      </c>
      <c r="U162">
        <f t="shared" si="11"/>
        <v>160</v>
      </c>
    </row>
    <row r="163" spans="1:21">
      <c r="A163" s="54">
        <v>638527000</v>
      </c>
      <c r="B163" s="54" t="e">
        <f>VLOOKUP(A163,[1]logistic!$A$1:$A$10,1,0)</f>
        <v>#N/A</v>
      </c>
      <c r="C163" s="55">
        <v>126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2.0252519551084501E-2</v>
      </c>
      <c r="N163" s="55">
        <v>0</v>
      </c>
      <c r="O163" s="55">
        <v>0</v>
      </c>
      <c r="P163" s="55">
        <v>0</v>
      </c>
      <c r="Q163" s="55">
        <v>0</v>
      </c>
      <c r="R163" s="55">
        <v>0</v>
      </c>
      <c r="S163" s="55">
        <v>0</v>
      </c>
      <c r="T163">
        <f t="shared" si="10"/>
        <v>146</v>
      </c>
      <c r="U163">
        <f t="shared" si="11"/>
        <v>160</v>
      </c>
    </row>
    <row r="164" spans="1:21">
      <c r="A164" s="54">
        <v>629186000</v>
      </c>
      <c r="B164" s="54" t="e">
        <f>VLOOKUP(A164,[1]logistic!$A$1:$A$10,1,0)</f>
        <v>#N/A</v>
      </c>
      <c r="C164" s="55">
        <v>129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2.0252519551084501E-2</v>
      </c>
      <c r="N164" s="55">
        <v>0</v>
      </c>
      <c r="O164" s="55">
        <v>0</v>
      </c>
      <c r="P164" s="55">
        <v>0</v>
      </c>
      <c r="Q164" s="55">
        <v>0</v>
      </c>
      <c r="R164" s="55">
        <v>0</v>
      </c>
      <c r="S164" s="55">
        <v>0</v>
      </c>
      <c r="T164">
        <f t="shared" si="10"/>
        <v>146</v>
      </c>
      <c r="U164">
        <f t="shared" si="11"/>
        <v>160</v>
      </c>
    </row>
    <row r="165" spans="1:21">
      <c r="A165" s="54">
        <v>683109000</v>
      </c>
      <c r="B165" s="54" t="e">
        <f>VLOOKUP(A165,[1]logistic!$A$1:$A$10,1,0)</f>
        <v>#N/A</v>
      </c>
      <c r="C165" s="55">
        <v>147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2.0252519551084501E-2</v>
      </c>
      <c r="N165" s="55">
        <v>2</v>
      </c>
      <c r="O165" s="55">
        <v>0</v>
      </c>
      <c r="P165" s="55">
        <v>0</v>
      </c>
      <c r="Q165" s="55">
        <v>0</v>
      </c>
      <c r="R165" s="55">
        <v>0</v>
      </c>
      <c r="S165" s="55">
        <v>0</v>
      </c>
      <c r="T165">
        <f t="shared" si="10"/>
        <v>130</v>
      </c>
      <c r="U165">
        <f t="shared" si="11"/>
        <v>160</v>
      </c>
    </row>
    <row r="166" spans="1:21">
      <c r="A166" s="54">
        <v>629216000</v>
      </c>
      <c r="B166" s="54" t="e">
        <f>VLOOKUP(A166,[1]logistic!$A$1:$A$10,1,0)</f>
        <v>#N/A</v>
      </c>
      <c r="C166" s="55">
        <v>161</v>
      </c>
      <c r="D166" s="55">
        <v>0</v>
      </c>
      <c r="E166" s="55">
        <v>0</v>
      </c>
      <c r="F166" s="55">
        <v>0</v>
      </c>
      <c r="G166" s="55">
        <v>0</v>
      </c>
      <c r="H166" s="55">
        <v>0</v>
      </c>
      <c r="I166" s="55">
        <v>0</v>
      </c>
      <c r="J166" s="55">
        <v>0</v>
      </c>
      <c r="K166" s="55">
        <v>0</v>
      </c>
      <c r="L166" s="55">
        <v>0</v>
      </c>
      <c r="M166" s="55">
        <v>2.0252519551084501E-2</v>
      </c>
      <c r="N166" s="55">
        <v>1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>
        <f t="shared" si="10"/>
        <v>139</v>
      </c>
      <c r="U166">
        <f t="shared" si="11"/>
        <v>160</v>
      </c>
    </row>
  </sheetData>
  <autoFilter ref="A1:S166"/>
  <sortState ref="A2:M166">
    <sortCondition descending="1" ref="M2:M166"/>
  </sortState>
  <mergeCells count="11">
    <mergeCell ref="AG26:AG27"/>
    <mergeCell ref="AI8:AJ8"/>
    <mergeCell ref="AG10:AG11"/>
    <mergeCell ref="AI17:AJ17"/>
    <mergeCell ref="AG19:AG20"/>
    <mergeCell ref="AI24:AJ24"/>
    <mergeCell ref="X4:Z4"/>
    <mergeCell ref="V6:V11"/>
    <mergeCell ref="W6:W7"/>
    <mergeCell ref="W8:W9"/>
    <mergeCell ref="W10:W11"/>
  </mergeCells>
  <hyperlinks>
    <hyperlink ref="AH14" location="Sheet7!A191" display="go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66"/>
  <sheetViews>
    <sheetView workbookViewId="0">
      <selection activeCell="B2" sqref="B2"/>
    </sheetView>
  </sheetViews>
  <sheetFormatPr defaultRowHeight="12.75"/>
  <cols>
    <col min="1" max="1" width="15.85546875" style="28" bestFit="1" customWidth="1"/>
    <col min="2" max="8" width="9.140625" style="28"/>
    <col min="9" max="9" width="11.5703125" style="28" customWidth="1"/>
    <col min="10" max="13" width="9.42578125" style="28" bestFit="1" customWidth="1"/>
    <col min="14" max="21" width="9.140625" style="28"/>
    <col min="22" max="22" width="12.42578125" style="28" customWidth="1"/>
    <col min="23" max="23" width="11.42578125" style="28" customWidth="1"/>
    <col min="24" max="24" width="9.5703125" style="28" customWidth="1"/>
    <col min="25" max="25" width="9.42578125" style="28" customWidth="1"/>
    <col min="26" max="26" width="9.140625" style="28"/>
    <col min="27" max="27" width="20.42578125" style="28" customWidth="1"/>
    <col min="28" max="16384" width="9.140625" style="28"/>
  </cols>
  <sheetData>
    <row r="1" spans="1:27" ht="33.75" customHeight="1">
      <c r="A1" s="36" t="s">
        <v>0</v>
      </c>
      <c r="B1" s="36" t="s">
        <v>49</v>
      </c>
      <c r="C1" s="36" t="s">
        <v>157</v>
      </c>
      <c r="D1" s="36" t="s">
        <v>175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45</v>
      </c>
      <c r="J1" s="36" t="s">
        <v>46</v>
      </c>
      <c r="K1" s="36" t="s">
        <v>47</v>
      </c>
      <c r="L1" s="36" t="s">
        <v>48</v>
      </c>
      <c r="M1" s="36" t="s">
        <v>174</v>
      </c>
      <c r="N1" s="36" t="s">
        <v>157</v>
      </c>
      <c r="O1" s="36" t="s">
        <v>159</v>
      </c>
      <c r="P1" s="36" t="s">
        <v>160</v>
      </c>
      <c r="Q1" s="36" t="s">
        <v>164</v>
      </c>
      <c r="R1" s="36" t="s">
        <v>161</v>
      </c>
      <c r="S1" s="36" t="s">
        <v>162</v>
      </c>
    </row>
    <row r="2" spans="1:27">
      <c r="A2" s="52">
        <v>604310000</v>
      </c>
      <c r="B2" s="52">
        <v>150</v>
      </c>
      <c r="C2" s="52">
        <v>17</v>
      </c>
      <c r="D2" s="52">
        <v>0</v>
      </c>
      <c r="E2" s="52">
        <v>1570</v>
      </c>
      <c r="F2" s="52">
        <v>400</v>
      </c>
      <c r="G2" s="52">
        <v>6</v>
      </c>
      <c r="H2" s="52">
        <v>3</v>
      </c>
      <c r="I2" s="53">
        <v>3.1961761850000001</v>
      </c>
      <c r="J2" s="53">
        <v>2.6031443730000001</v>
      </c>
      <c r="K2" s="53">
        <v>0.84509803999999999</v>
      </c>
      <c r="L2" s="53">
        <v>0.60205999099999996</v>
      </c>
      <c r="M2" s="53">
        <v>0.90724381293531997</v>
      </c>
      <c r="N2" s="52">
        <v>17</v>
      </c>
      <c r="O2" s="52">
        <v>0</v>
      </c>
      <c r="P2" s="52">
        <v>0</v>
      </c>
      <c r="Q2" s="52">
        <v>1</v>
      </c>
      <c r="R2" s="52">
        <v>1</v>
      </c>
      <c r="S2" s="52">
        <v>1</v>
      </c>
    </row>
    <row r="3" spans="1:27" ht="13.5" thickBot="1">
      <c r="A3" s="52">
        <v>651638000</v>
      </c>
      <c r="B3" s="52">
        <v>27</v>
      </c>
      <c r="C3" s="52">
        <v>39</v>
      </c>
      <c r="D3" s="52">
        <v>0</v>
      </c>
      <c r="E3" s="52">
        <v>1220</v>
      </c>
      <c r="F3" s="52">
        <v>253590</v>
      </c>
      <c r="G3" s="52">
        <v>776</v>
      </c>
      <c r="H3" s="52">
        <v>286</v>
      </c>
      <c r="I3" s="53">
        <v>3.0867156640000002</v>
      </c>
      <c r="J3" s="53">
        <v>5.4041338359999997</v>
      </c>
      <c r="K3" s="53">
        <v>2.8904210190000001</v>
      </c>
      <c r="L3" s="53">
        <v>2.457881897</v>
      </c>
      <c r="M3" s="53">
        <v>0.89147740688537003</v>
      </c>
      <c r="N3" s="52">
        <v>39</v>
      </c>
      <c r="O3" s="52">
        <v>0</v>
      </c>
      <c r="P3" s="52">
        <v>0</v>
      </c>
      <c r="Q3" s="52">
        <v>1</v>
      </c>
      <c r="R3" s="52">
        <v>1</v>
      </c>
      <c r="S3" s="52">
        <v>1</v>
      </c>
    </row>
    <row r="4" spans="1:27" ht="13.5" thickBot="1">
      <c r="A4" s="52">
        <v>651693000</v>
      </c>
      <c r="B4" s="52">
        <v>99</v>
      </c>
      <c r="C4" s="52">
        <v>1993</v>
      </c>
      <c r="D4" s="52">
        <v>1</v>
      </c>
      <c r="E4" s="52">
        <v>1110</v>
      </c>
      <c r="F4" s="52">
        <v>326130</v>
      </c>
      <c r="G4" s="52">
        <v>1059</v>
      </c>
      <c r="H4" s="52">
        <v>64</v>
      </c>
      <c r="I4" s="53">
        <v>3.0457140589999998</v>
      </c>
      <c r="J4" s="53">
        <v>5.5133920820000002</v>
      </c>
      <c r="K4" s="53">
        <v>3.025305865</v>
      </c>
      <c r="L4" s="53">
        <v>1.812913357</v>
      </c>
      <c r="M4" s="53">
        <v>0.88498946706017501</v>
      </c>
      <c r="N4" s="52">
        <v>1993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W4" s="89" t="s">
        <v>8</v>
      </c>
      <c r="X4" s="90"/>
      <c r="Y4" s="91"/>
    </row>
    <row r="5" spans="1:27" ht="13.5" thickBot="1">
      <c r="A5" s="52">
        <v>651692000</v>
      </c>
      <c r="B5" s="52">
        <v>58</v>
      </c>
      <c r="C5" s="52">
        <v>355</v>
      </c>
      <c r="D5" s="52">
        <v>1</v>
      </c>
      <c r="E5" s="52">
        <v>1089</v>
      </c>
      <c r="F5" s="52">
        <v>191210</v>
      </c>
      <c r="G5" s="52">
        <v>570</v>
      </c>
      <c r="H5" s="52">
        <v>38</v>
      </c>
      <c r="I5" s="53">
        <v>3.0374264979999999</v>
      </c>
      <c r="J5" s="53">
        <v>5.2815128729999996</v>
      </c>
      <c r="K5" s="53">
        <v>2.7566361079999999</v>
      </c>
      <c r="L5" s="53">
        <v>1.5910646070000001</v>
      </c>
      <c r="M5" s="53">
        <v>0.88363774790897698</v>
      </c>
      <c r="N5" s="52">
        <v>355</v>
      </c>
      <c r="O5" s="52">
        <v>1</v>
      </c>
      <c r="P5" s="52">
        <v>0</v>
      </c>
      <c r="Q5" s="52">
        <v>1</v>
      </c>
      <c r="R5" s="52">
        <v>1</v>
      </c>
      <c r="S5" s="52">
        <v>1</v>
      </c>
      <c r="X5" s="28">
        <v>1</v>
      </c>
      <c r="Y5" s="28">
        <v>0</v>
      </c>
    </row>
    <row r="6" spans="1:27" ht="13.5" thickBot="1">
      <c r="A6" s="52">
        <v>632709000</v>
      </c>
      <c r="B6" s="52">
        <v>164</v>
      </c>
      <c r="C6" s="52">
        <v>11</v>
      </c>
      <c r="D6" s="52">
        <v>0</v>
      </c>
      <c r="E6" s="52">
        <v>972</v>
      </c>
      <c r="F6" s="52">
        <v>574200</v>
      </c>
      <c r="G6" s="52">
        <v>1357</v>
      </c>
      <c r="H6" s="52">
        <v>257</v>
      </c>
      <c r="I6" s="53">
        <v>2.9881128399999999</v>
      </c>
      <c r="J6" s="53">
        <v>5.7590639450000003</v>
      </c>
      <c r="K6" s="53">
        <v>3.1328997699999999</v>
      </c>
      <c r="L6" s="53">
        <v>2.4116197060000002</v>
      </c>
      <c r="M6" s="53">
        <v>0.87530670328669502</v>
      </c>
      <c r="N6" s="52">
        <v>11</v>
      </c>
      <c r="O6" s="52">
        <v>0</v>
      </c>
      <c r="P6" s="52">
        <v>0</v>
      </c>
      <c r="Q6" s="52">
        <v>1</v>
      </c>
      <c r="R6" s="52">
        <v>1</v>
      </c>
      <c r="S6" s="52">
        <v>1</v>
      </c>
      <c r="U6" s="86" t="s">
        <v>9</v>
      </c>
      <c r="V6" s="83">
        <v>50</v>
      </c>
      <c r="W6" s="40">
        <v>1</v>
      </c>
      <c r="X6" s="41">
        <f>COUNTIFS($D$1:$D$166,$W6,$Q$1:$Q$166,X$5)</f>
        <v>34</v>
      </c>
      <c r="Y6" s="42">
        <f t="shared" ref="Y6:Y7" si="0">COUNTIFS($D$1:$D$166,$W6,$Q$1:$Q$166,Y$5)</f>
        <v>16</v>
      </c>
      <c r="AA6" s="51" t="s">
        <v>176</v>
      </c>
    </row>
    <row r="7" spans="1:27">
      <c r="A7" s="52">
        <v>664153000</v>
      </c>
      <c r="B7" s="52">
        <v>44</v>
      </c>
      <c r="C7" s="52">
        <v>31</v>
      </c>
      <c r="D7" s="52">
        <v>0</v>
      </c>
      <c r="E7" s="52">
        <v>694</v>
      </c>
      <c r="F7" s="52">
        <v>100010</v>
      </c>
      <c r="G7" s="52">
        <v>160</v>
      </c>
      <c r="H7" s="52">
        <v>22</v>
      </c>
      <c r="I7" s="53">
        <v>2.8419848050000001</v>
      </c>
      <c r="J7" s="53">
        <v>5.0000477700000001</v>
      </c>
      <c r="K7" s="53">
        <v>2.2068258759999999</v>
      </c>
      <c r="L7" s="53">
        <v>1.361727836</v>
      </c>
      <c r="M7" s="53">
        <v>0.84757961523059899</v>
      </c>
      <c r="N7" s="52">
        <v>31</v>
      </c>
      <c r="O7" s="52">
        <v>0</v>
      </c>
      <c r="P7" s="52">
        <v>0</v>
      </c>
      <c r="Q7" s="52">
        <v>1</v>
      </c>
      <c r="R7" s="52">
        <v>1</v>
      </c>
      <c r="S7" s="52">
        <v>1</v>
      </c>
      <c r="U7" s="87"/>
      <c r="V7" s="84"/>
      <c r="W7" s="43">
        <v>0</v>
      </c>
      <c r="X7" s="44">
        <f t="shared" ref="X7" si="1">COUNTIFS($D$1:$D$166,$W7,$Q$1:$Q$166,X$5)</f>
        <v>16</v>
      </c>
      <c r="Y7" s="45">
        <f t="shared" si="0"/>
        <v>99</v>
      </c>
      <c r="AA7" s="28">
        <f>Y7+X6</f>
        <v>133</v>
      </c>
    </row>
    <row r="8" spans="1:27">
      <c r="A8" s="52">
        <v>610649000</v>
      </c>
      <c r="B8" s="52">
        <v>60</v>
      </c>
      <c r="C8" s="52">
        <v>197</v>
      </c>
      <c r="D8" s="52">
        <v>1</v>
      </c>
      <c r="E8" s="52">
        <v>624</v>
      </c>
      <c r="F8" s="52">
        <v>113230</v>
      </c>
      <c r="G8" s="52">
        <v>0</v>
      </c>
      <c r="H8" s="52">
        <v>42</v>
      </c>
      <c r="I8" s="53">
        <v>2.795880017</v>
      </c>
      <c r="J8" s="53">
        <v>5.0539653429999998</v>
      </c>
      <c r="K8" s="53">
        <v>0</v>
      </c>
      <c r="L8" s="53">
        <v>1.6334684559999999</v>
      </c>
      <c r="M8" s="53">
        <v>0.83783904132456499</v>
      </c>
      <c r="N8" s="52">
        <v>197</v>
      </c>
      <c r="O8" s="52">
        <v>1</v>
      </c>
      <c r="P8" s="52">
        <v>0</v>
      </c>
      <c r="Q8" s="52">
        <v>1</v>
      </c>
      <c r="R8" s="52">
        <v>1</v>
      </c>
      <c r="S8" s="52">
        <v>1</v>
      </c>
      <c r="U8" s="87"/>
      <c r="V8" s="84">
        <v>25</v>
      </c>
      <c r="W8" s="43">
        <v>1</v>
      </c>
      <c r="X8" s="46">
        <f>COUNTIFS($O$1:$O$166,$W8,$R$1:$R$166,X$5)</f>
        <v>11</v>
      </c>
      <c r="Y8" s="47">
        <f t="shared" ref="Y8:Y9" si="2">COUNTIFS($O$1:$O$166,$W8,$R$1:$R$166,Y$5)</f>
        <v>14</v>
      </c>
    </row>
    <row r="9" spans="1:27">
      <c r="A9" s="52">
        <v>640690000</v>
      </c>
      <c r="B9" s="52">
        <v>157</v>
      </c>
      <c r="C9" s="52">
        <v>1</v>
      </c>
      <c r="D9" s="52">
        <v>0</v>
      </c>
      <c r="E9" s="52">
        <v>497</v>
      </c>
      <c r="F9" s="52">
        <v>396110</v>
      </c>
      <c r="G9" s="52">
        <v>1253</v>
      </c>
      <c r="H9" s="52">
        <v>102</v>
      </c>
      <c r="I9" s="53">
        <v>2.6972293430000001</v>
      </c>
      <c r="J9" s="53">
        <v>5.597816903</v>
      </c>
      <c r="K9" s="53">
        <v>3.098297536</v>
      </c>
      <c r="L9" s="53">
        <v>2.0128372250000002</v>
      </c>
      <c r="M9" s="53">
        <v>0.81531996447384703</v>
      </c>
      <c r="N9" s="52">
        <v>1</v>
      </c>
      <c r="O9" s="52">
        <v>0</v>
      </c>
      <c r="P9" s="52">
        <v>0</v>
      </c>
      <c r="Q9" s="52">
        <v>1</v>
      </c>
      <c r="R9" s="52">
        <v>1</v>
      </c>
      <c r="S9" s="52">
        <v>1</v>
      </c>
      <c r="U9" s="87"/>
      <c r="V9" s="84"/>
      <c r="W9" s="43">
        <v>0</v>
      </c>
      <c r="X9" s="46">
        <f t="shared" ref="X9" si="3">COUNTIFS($O$1:$O$166,$W9,$R$1:$R$166,X$5)</f>
        <v>14</v>
      </c>
      <c r="Y9" s="47">
        <f t="shared" si="2"/>
        <v>126</v>
      </c>
      <c r="AA9" s="28">
        <f>Y9+X8</f>
        <v>137</v>
      </c>
    </row>
    <row r="10" spans="1:27">
      <c r="A10" s="52">
        <v>648235000</v>
      </c>
      <c r="B10" s="52">
        <v>29</v>
      </c>
      <c r="C10" s="52">
        <v>806</v>
      </c>
      <c r="D10" s="52">
        <v>1</v>
      </c>
      <c r="E10" s="52">
        <v>470</v>
      </c>
      <c r="F10" s="52">
        <v>1880</v>
      </c>
      <c r="G10" s="52">
        <v>272</v>
      </c>
      <c r="H10" s="52">
        <v>9</v>
      </c>
      <c r="I10" s="53">
        <v>2.6730209070000002</v>
      </c>
      <c r="J10" s="53">
        <v>3.2743887960000002</v>
      </c>
      <c r="K10" s="53">
        <v>2.4361626470000002</v>
      </c>
      <c r="L10" s="53">
        <v>1</v>
      </c>
      <c r="M10" s="53">
        <v>0.809437578244939</v>
      </c>
      <c r="N10" s="52">
        <v>806</v>
      </c>
      <c r="O10" s="52">
        <v>1</v>
      </c>
      <c r="P10" s="52">
        <v>1</v>
      </c>
      <c r="Q10" s="52">
        <v>1</v>
      </c>
      <c r="R10" s="52">
        <v>1</v>
      </c>
      <c r="S10" s="52">
        <v>1</v>
      </c>
      <c r="U10" s="87"/>
      <c r="V10" s="84">
        <v>10</v>
      </c>
      <c r="W10" s="43">
        <v>1</v>
      </c>
      <c r="X10" s="44">
        <f>COUNTIFS($P$1:$P$166,$W10,$S$1:$S$166,X$5)</f>
        <v>2</v>
      </c>
      <c r="Y10" s="45">
        <f t="shared" ref="Y10:Y11" si="4">COUNTIFS($P$1:$P$166,$W10,$S$1:$S$166,Y$5)</f>
        <v>8</v>
      </c>
    </row>
    <row r="11" spans="1:27" ht="13.5" thickBot="1">
      <c r="A11" s="52">
        <v>624838000</v>
      </c>
      <c r="B11" s="52">
        <v>49</v>
      </c>
      <c r="C11" s="52">
        <v>292</v>
      </c>
      <c r="D11" s="52">
        <v>1</v>
      </c>
      <c r="E11" s="52">
        <v>409</v>
      </c>
      <c r="F11" s="52">
        <v>201660</v>
      </c>
      <c r="G11" s="52">
        <v>1861</v>
      </c>
      <c r="H11" s="52">
        <v>47</v>
      </c>
      <c r="I11" s="53">
        <v>2.6127838570000002</v>
      </c>
      <c r="J11" s="53">
        <v>5.3046219160000003</v>
      </c>
      <c r="K11" s="53">
        <v>3.2699796769999998</v>
      </c>
      <c r="L11" s="53">
        <v>1.6812412370000001</v>
      </c>
      <c r="M11" s="53">
        <v>0.79418238148371001</v>
      </c>
      <c r="N11" s="52">
        <v>292</v>
      </c>
      <c r="O11" s="52">
        <v>1</v>
      </c>
      <c r="P11" s="52">
        <v>0</v>
      </c>
      <c r="Q11" s="52">
        <v>1</v>
      </c>
      <c r="R11" s="52">
        <v>1</v>
      </c>
      <c r="S11" s="52">
        <v>1</v>
      </c>
      <c r="U11" s="88"/>
      <c r="V11" s="85"/>
      <c r="W11" s="48">
        <v>0</v>
      </c>
      <c r="X11" s="49">
        <f t="shared" ref="X11" si="5">COUNTIFS($P$1:$P$166,$W11,$S$1:$S$166,X$5)</f>
        <v>8</v>
      </c>
      <c r="Y11" s="50">
        <f t="shared" si="4"/>
        <v>147</v>
      </c>
      <c r="AA11" s="28">
        <f>Y11+X10</f>
        <v>149</v>
      </c>
    </row>
    <row r="12" spans="1:27">
      <c r="A12" s="52">
        <v>659573000</v>
      </c>
      <c r="B12" s="52">
        <v>79</v>
      </c>
      <c r="C12" s="52">
        <v>238</v>
      </c>
      <c r="D12" s="52">
        <v>1</v>
      </c>
      <c r="E12" s="52">
        <v>374</v>
      </c>
      <c r="F12" s="52">
        <v>110230</v>
      </c>
      <c r="G12" s="52">
        <v>442</v>
      </c>
      <c r="H12" s="52">
        <v>80</v>
      </c>
      <c r="I12" s="53">
        <v>2.5740312680000001</v>
      </c>
      <c r="J12" s="53">
        <v>5.0423037470000001</v>
      </c>
      <c r="K12" s="53">
        <v>2.646403726</v>
      </c>
      <c r="L12" s="53">
        <v>1.908485019</v>
      </c>
      <c r="M12" s="53">
        <v>0.78389974175497301</v>
      </c>
      <c r="N12" s="52">
        <v>238</v>
      </c>
      <c r="O12" s="52">
        <v>1</v>
      </c>
      <c r="P12" s="52">
        <v>0</v>
      </c>
      <c r="Q12" s="52">
        <v>1</v>
      </c>
      <c r="R12" s="52">
        <v>1</v>
      </c>
      <c r="S12" s="52">
        <v>0</v>
      </c>
    </row>
    <row r="13" spans="1:27">
      <c r="A13" s="52">
        <v>661246000</v>
      </c>
      <c r="B13" s="52">
        <v>76</v>
      </c>
      <c r="C13" s="52">
        <v>173</v>
      </c>
      <c r="D13" s="52">
        <v>1</v>
      </c>
      <c r="E13" s="52">
        <v>349</v>
      </c>
      <c r="F13" s="52">
        <v>61360</v>
      </c>
      <c r="G13" s="52">
        <v>169</v>
      </c>
      <c r="H13" s="52">
        <v>106</v>
      </c>
      <c r="I13" s="53">
        <v>2.5440680439999999</v>
      </c>
      <c r="J13" s="53">
        <v>4.7878924290000002</v>
      </c>
      <c r="K13" s="53">
        <v>2.2304489209999998</v>
      </c>
      <c r="L13" s="53">
        <v>2.0293837780000001</v>
      </c>
      <c r="M13" s="53">
        <v>0.77569761579993801</v>
      </c>
      <c r="N13" s="52">
        <v>173</v>
      </c>
      <c r="O13" s="52">
        <v>0</v>
      </c>
      <c r="P13" s="52">
        <v>0</v>
      </c>
      <c r="Q13" s="52">
        <v>1</v>
      </c>
      <c r="R13" s="52">
        <v>1</v>
      </c>
      <c r="S13" s="52">
        <v>0</v>
      </c>
    </row>
    <row r="14" spans="1:27">
      <c r="A14" s="52">
        <v>624836000</v>
      </c>
      <c r="B14" s="52">
        <v>50</v>
      </c>
      <c r="C14" s="52">
        <v>159</v>
      </c>
      <c r="D14" s="52">
        <v>1</v>
      </c>
      <c r="E14" s="52">
        <v>338</v>
      </c>
      <c r="F14" s="52">
        <v>282500</v>
      </c>
      <c r="G14" s="52">
        <v>331</v>
      </c>
      <c r="H14" s="52">
        <v>79</v>
      </c>
      <c r="I14" s="53">
        <v>2.5301996980000001</v>
      </c>
      <c r="J14" s="53">
        <v>5.4510199889999997</v>
      </c>
      <c r="K14" s="53">
        <v>2.5211380839999999</v>
      </c>
      <c r="L14" s="53">
        <v>1.903089987</v>
      </c>
      <c r="M14" s="53">
        <v>0.77182714117187101</v>
      </c>
      <c r="N14" s="52">
        <v>159</v>
      </c>
      <c r="O14" s="52">
        <v>0</v>
      </c>
      <c r="P14" s="52">
        <v>0</v>
      </c>
      <c r="Q14" s="52">
        <v>1</v>
      </c>
      <c r="R14" s="52">
        <v>1</v>
      </c>
      <c r="S14" s="52">
        <v>0</v>
      </c>
      <c r="V14" s="29"/>
      <c r="W14" s="29" t="s">
        <v>165</v>
      </c>
      <c r="X14" s="29" t="s">
        <v>166</v>
      </c>
    </row>
    <row r="15" spans="1:27">
      <c r="A15" s="52">
        <v>632705000</v>
      </c>
      <c r="B15" s="52">
        <v>1</v>
      </c>
      <c r="C15" s="52">
        <v>113</v>
      </c>
      <c r="D15" s="52">
        <v>1</v>
      </c>
      <c r="E15" s="52">
        <v>332</v>
      </c>
      <c r="F15" s="52">
        <v>54840</v>
      </c>
      <c r="G15" s="52">
        <v>0</v>
      </c>
      <c r="H15" s="52">
        <v>5</v>
      </c>
      <c r="I15" s="53">
        <v>2.522444234</v>
      </c>
      <c r="J15" s="53">
        <v>4.7391053650000003</v>
      </c>
      <c r="K15" s="53">
        <v>0</v>
      </c>
      <c r="L15" s="53">
        <v>0.77815124999999996</v>
      </c>
      <c r="M15" s="53">
        <v>0.76964227955895304</v>
      </c>
      <c r="N15" s="52">
        <v>113</v>
      </c>
      <c r="O15" s="52">
        <v>0</v>
      </c>
      <c r="P15" s="52">
        <v>0</v>
      </c>
      <c r="Q15" s="52">
        <v>1</v>
      </c>
      <c r="R15" s="52">
        <v>1</v>
      </c>
      <c r="S15" s="52">
        <v>0</v>
      </c>
      <c r="V15" s="29" t="s">
        <v>163</v>
      </c>
      <c r="W15" s="30">
        <f>AA7/165</f>
        <v>0.80606060606060603</v>
      </c>
      <c r="X15" s="30">
        <f>X6/50</f>
        <v>0.68</v>
      </c>
    </row>
    <row r="16" spans="1:27">
      <c r="A16" s="52">
        <v>621998000</v>
      </c>
      <c r="B16" s="52">
        <v>105</v>
      </c>
      <c r="C16" s="52">
        <v>3302</v>
      </c>
      <c r="D16" s="52">
        <v>1</v>
      </c>
      <c r="E16" s="52">
        <v>284</v>
      </c>
      <c r="F16" s="52">
        <v>261650</v>
      </c>
      <c r="G16" s="52">
        <v>247</v>
      </c>
      <c r="H16" s="52">
        <v>70</v>
      </c>
      <c r="I16" s="53">
        <v>2.4548448600000001</v>
      </c>
      <c r="J16" s="53">
        <v>5.4177223989999996</v>
      </c>
      <c r="K16" s="53">
        <v>2.3944516810000001</v>
      </c>
      <c r="L16" s="53">
        <v>1.8512583490000001</v>
      </c>
      <c r="M16" s="53">
        <v>0.74998220554166595</v>
      </c>
      <c r="N16" s="52">
        <v>3302</v>
      </c>
      <c r="O16" s="52">
        <v>1</v>
      </c>
      <c r="P16" s="52">
        <v>1</v>
      </c>
      <c r="Q16" s="52">
        <v>1</v>
      </c>
      <c r="R16" s="52">
        <v>1</v>
      </c>
      <c r="S16" s="52">
        <v>0</v>
      </c>
      <c r="V16" s="29" t="s">
        <v>159</v>
      </c>
      <c r="W16" s="30">
        <f>AA9/165</f>
        <v>0.83030303030303032</v>
      </c>
      <c r="X16" s="30">
        <f>X8/25</f>
        <v>0.44</v>
      </c>
    </row>
    <row r="17" spans="1:24">
      <c r="A17" s="52">
        <v>632710000</v>
      </c>
      <c r="B17" s="52">
        <v>6</v>
      </c>
      <c r="C17" s="52">
        <v>105</v>
      </c>
      <c r="D17" s="52">
        <v>1</v>
      </c>
      <c r="E17" s="52">
        <v>269</v>
      </c>
      <c r="F17" s="52">
        <v>59260</v>
      </c>
      <c r="G17" s="52">
        <v>310</v>
      </c>
      <c r="H17" s="52">
        <v>47</v>
      </c>
      <c r="I17" s="53">
        <v>2.4313637639999999</v>
      </c>
      <c r="J17" s="53">
        <v>4.7727689760000001</v>
      </c>
      <c r="K17" s="53">
        <v>2.4927603889999999</v>
      </c>
      <c r="L17" s="53">
        <v>1.6812412370000001</v>
      </c>
      <c r="M17" s="53">
        <v>0.74289707232868196</v>
      </c>
      <c r="N17" s="52">
        <v>105</v>
      </c>
      <c r="O17" s="52">
        <v>0</v>
      </c>
      <c r="P17" s="52">
        <v>0</v>
      </c>
      <c r="Q17" s="52">
        <v>1</v>
      </c>
      <c r="R17" s="52">
        <v>1</v>
      </c>
      <c r="S17" s="52">
        <v>0</v>
      </c>
      <c r="V17" s="29" t="s">
        <v>160</v>
      </c>
      <c r="W17" s="30">
        <f>AA11/165</f>
        <v>0.90303030303030307</v>
      </c>
      <c r="X17" s="30">
        <f>X10/10</f>
        <v>0.2</v>
      </c>
    </row>
    <row r="18" spans="1:24" ht="13.5" thickBot="1">
      <c r="A18" s="52">
        <v>604341000</v>
      </c>
      <c r="B18" s="52">
        <v>4</v>
      </c>
      <c r="C18" s="52">
        <v>217</v>
      </c>
      <c r="D18" s="52">
        <v>1</v>
      </c>
      <c r="E18" s="52">
        <v>252</v>
      </c>
      <c r="F18" s="52">
        <v>3270</v>
      </c>
      <c r="G18" s="52">
        <v>143</v>
      </c>
      <c r="H18" s="52">
        <v>62</v>
      </c>
      <c r="I18" s="53">
        <v>2.403120521</v>
      </c>
      <c r="J18" s="53">
        <v>3.514680544</v>
      </c>
      <c r="K18" s="53">
        <v>2.1583624920000002</v>
      </c>
      <c r="L18" s="53">
        <v>1.7993405490000001</v>
      </c>
      <c r="M18" s="53">
        <v>0.73420290947933098</v>
      </c>
      <c r="N18" s="52">
        <v>217</v>
      </c>
      <c r="O18" s="52">
        <v>1</v>
      </c>
      <c r="P18" s="52">
        <v>0</v>
      </c>
      <c r="Q18" s="52">
        <v>1</v>
      </c>
      <c r="R18" s="52">
        <v>1</v>
      </c>
      <c r="S18" s="52">
        <v>0</v>
      </c>
    </row>
    <row r="19" spans="1:24" ht="13.5" thickBot="1">
      <c r="A19" s="52">
        <v>610659000</v>
      </c>
      <c r="B19" s="52">
        <v>42</v>
      </c>
      <c r="C19" s="52">
        <v>165</v>
      </c>
      <c r="D19" s="52">
        <v>1</v>
      </c>
      <c r="E19" s="52">
        <v>251</v>
      </c>
      <c r="F19" s="52">
        <v>70500</v>
      </c>
      <c r="G19" s="52">
        <v>269</v>
      </c>
      <c r="H19" s="52">
        <v>52</v>
      </c>
      <c r="I19" s="53">
        <v>2.4014005410000001</v>
      </c>
      <c r="J19" s="53">
        <v>4.8481952770000003</v>
      </c>
      <c r="K19" s="53">
        <v>2.4313637639999999</v>
      </c>
      <c r="L19" s="53">
        <v>1.72427587</v>
      </c>
      <c r="M19" s="53">
        <v>0.73366742858846501</v>
      </c>
      <c r="N19" s="52">
        <v>165</v>
      </c>
      <c r="O19" s="52">
        <v>0</v>
      </c>
      <c r="P19" s="52">
        <v>0</v>
      </c>
      <c r="Q19" s="52">
        <v>1</v>
      </c>
      <c r="R19" s="52">
        <v>1</v>
      </c>
      <c r="S19" s="52">
        <v>0</v>
      </c>
      <c r="U19" s="32"/>
      <c r="V19" s="33"/>
      <c r="W19" s="77" t="s">
        <v>8</v>
      </c>
      <c r="X19" s="78"/>
    </row>
    <row r="20" spans="1:24">
      <c r="A20" s="52">
        <v>648159000</v>
      </c>
      <c r="B20" s="52">
        <v>70</v>
      </c>
      <c r="C20" s="52">
        <v>120</v>
      </c>
      <c r="D20" s="52">
        <v>1</v>
      </c>
      <c r="E20" s="52">
        <v>233</v>
      </c>
      <c r="F20" s="52">
        <v>300</v>
      </c>
      <c r="G20" s="52">
        <v>172</v>
      </c>
      <c r="H20" s="52">
        <v>30</v>
      </c>
      <c r="I20" s="53">
        <v>2.3692158569999999</v>
      </c>
      <c r="J20" s="53">
        <v>2.478566496</v>
      </c>
      <c r="K20" s="53">
        <v>2.2380461029999998</v>
      </c>
      <c r="L20" s="53">
        <v>1.4913616940000001</v>
      </c>
      <c r="M20" s="53">
        <v>0.72352152887977705</v>
      </c>
      <c r="N20" s="52">
        <v>120</v>
      </c>
      <c r="O20" s="52">
        <v>0</v>
      </c>
      <c r="P20" s="52">
        <v>0</v>
      </c>
      <c r="Q20" s="52">
        <v>1</v>
      </c>
      <c r="R20" s="52">
        <v>1</v>
      </c>
      <c r="S20" s="52">
        <v>0</v>
      </c>
      <c r="U20" s="79" t="s">
        <v>9</v>
      </c>
      <c r="V20" s="81" t="s">
        <v>167</v>
      </c>
      <c r="W20" s="23" t="s">
        <v>167</v>
      </c>
      <c r="X20" s="24" t="s">
        <v>168</v>
      </c>
    </row>
    <row r="21" spans="1:24" ht="13.5" thickBot="1">
      <c r="A21" s="52">
        <v>621990000</v>
      </c>
      <c r="B21" s="52">
        <v>74</v>
      </c>
      <c r="C21" s="52">
        <v>736</v>
      </c>
      <c r="D21" s="52">
        <v>1</v>
      </c>
      <c r="E21" s="52">
        <v>219</v>
      </c>
      <c r="F21" s="52">
        <v>49790</v>
      </c>
      <c r="G21" s="52">
        <v>392</v>
      </c>
      <c r="H21" s="52">
        <v>75</v>
      </c>
      <c r="I21" s="53">
        <v>2.342422681</v>
      </c>
      <c r="J21" s="53">
        <v>4.6971508489999998</v>
      </c>
      <c r="K21" s="53">
        <v>2.5943925499999998</v>
      </c>
      <c r="L21" s="53">
        <v>1.880813592</v>
      </c>
      <c r="M21" s="53">
        <v>0.71489546920094804</v>
      </c>
      <c r="N21" s="52">
        <v>736</v>
      </c>
      <c r="O21" s="52">
        <v>1</v>
      </c>
      <c r="P21" s="52">
        <v>1</v>
      </c>
      <c r="Q21" s="52">
        <v>1</v>
      </c>
      <c r="R21" s="52">
        <v>1</v>
      </c>
      <c r="S21" s="52">
        <v>0</v>
      </c>
      <c r="U21" s="79"/>
      <c r="V21" s="82"/>
      <c r="W21" s="25">
        <f>X6</f>
        <v>34</v>
      </c>
      <c r="X21" s="26">
        <v>16</v>
      </c>
    </row>
    <row r="22" spans="1:24">
      <c r="A22" s="52">
        <v>661239000</v>
      </c>
      <c r="B22" s="52">
        <v>141</v>
      </c>
      <c r="C22" s="52">
        <v>9</v>
      </c>
      <c r="D22" s="52">
        <v>0</v>
      </c>
      <c r="E22" s="52">
        <v>187</v>
      </c>
      <c r="F22" s="52">
        <v>91100</v>
      </c>
      <c r="G22" s="52">
        <v>101</v>
      </c>
      <c r="H22" s="52">
        <v>20</v>
      </c>
      <c r="I22" s="53">
        <v>2.2741578489999998</v>
      </c>
      <c r="J22" s="53">
        <v>4.9595231440000003</v>
      </c>
      <c r="K22" s="53">
        <v>2.008600172</v>
      </c>
      <c r="L22" s="53">
        <v>1.322219295</v>
      </c>
      <c r="M22" s="53">
        <v>0.69220420655169601</v>
      </c>
      <c r="N22" s="52">
        <v>9</v>
      </c>
      <c r="O22" s="52">
        <v>0</v>
      </c>
      <c r="P22" s="52">
        <v>0</v>
      </c>
      <c r="Q22" s="52">
        <v>1</v>
      </c>
      <c r="R22" s="52">
        <v>1</v>
      </c>
      <c r="S22" s="52">
        <v>0</v>
      </c>
      <c r="U22" s="79"/>
      <c r="V22" s="81" t="s">
        <v>169</v>
      </c>
      <c r="W22" s="23" t="s">
        <v>169</v>
      </c>
      <c r="X22" s="24" t="s">
        <v>170</v>
      </c>
    </row>
    <row r="23" spans="1:24" ht="13.5" thickBot="1">
      <c r="A23" s="52">
        <v>623865000</v>
      </c>
      <c r="B23" s="52">
        <v>101</v>
      </c>
      <c r="C23" s="52">
        <v>638</v>
      </c>
      <c r="D23" s="52">
        <v>1</v>
      </c>
      <c r="E23" s="52">
        <v>169</v>
      </c>
      <c r="F23" s="52">
        <v>3020</v>
      </c>
      <c r="G23" s="52">
        <v>167</v>
      </c>
      <c r="H23" s="52">
        <v>20</v>
      </c>
      <c r="I23" s="53">
        <v>2.2304489209999998</v>
      </c>
      <c r="J23" s="53">
        <v>3.4801507250000001</v>
      </c>
      <c r="K23" s="53">
        <v>2.225309282</v>
      </c>
      <c r="L23" s="53">
        <v>1.322219295</v>
      </c>
      <c r="M23" s="53">
        <v>0.67716168193466297</v>
      </c>
      <c r="N23" s="52">
        <v>638</v>
      </c>
      <c r="O23" s="52">
        <v>1</v>
      </c>
      <c r="P23" s="52">
        <v>1</v>
      </c>
      <c r="Q23" s="52">
        <v>1</v>
      </c>
      <c r="R23" s="52">
        <v>1</v>
      </c>
      <c r="S23" s="52">
        <v>0</v>
      </c>
      <c r="U23" s="79"/>
      <c r="V23" s="82"/>
      <c r="W23" s="25">
        <f>X8</f>
        <v>11</v>
      </c>
      <c r="X23" s="26">
        <f>X9</f>
        <v>14</v>
      </c>
    </row>
    <row r="24" spans="1:24">
      <c r="A24" s="52">
        <v>659574000</v>
      </c>
      <c r="B24" s="52">
        <v>37</v>
      </c>
      <c r="C24" s="52">
        <v>129</v>
      </c>
      <c r="D24" s="52">
        <v>1</v>
      </c>
      <c r="E24" s="52">
        <v>166</v>
      </c>
      <c r="F24" s="52">
        <v>42830</v>
      </c>
      <c r="G24" s="52">
        <v>190</v>
      </c>
      <c r="H24" s="52">
        <v>31</v>
      </c>
      <c r="I24" s="53">
        <v>2.222716471</v>
      </c>
      <c r="J24" s="53">
        <v>4.6317582140000004</v>
      </c>
      <c r="K24" s="53">
        <v>2.281033367</v>
      </c>
      <c r="L24" s="53">
        <v>1.5051499779999999</v>
      </c>
      <c r="M24" s="53">
        <v>0.67446074689669699</v>
      </c>
      <c r="N24" s="52">
        <v>129</v>
      </c>
      <c r="O24" s="52">
        <v>0</v>
      </c>
      <c r="P24" s="52">
        <v>0</v>
      </c>
      <c r="Q24" s="52">
        <v>1</v>
      </c>
      <c r="R24" s="52">
        <v>1</v>
      </c>
      <c r="S24" s="52">
        <v>0</v>
      </c>
      <c r="U24" s="79"/>
      <c r="V24" s="81" t="s">
        <v>171</v>
      </c>
      <c r="W24" s="23" t="s">
        <v>171</v>
      </c>
      <c r="X24" s="24" t="s">
        <v>172</v>
      </c>
    </row>
    <row r="25" spans="1:24" ht="13.5" thickBot="1">
      <c r="A25" s="52">
        <v>664156000</v>
      </c>
      <c r="B25" s="52">
        <v>118</v>
      </c>
      <c r="C25" s="52">
        <v>239</v>
      </c>
      <c r="D25" s="52">
        <v>1</v>
      </c>
      <c r="E25" s="52">
        <v>160</v>
      </c>
      <c r="F25" s="52">
        <v>7740</v>
      </c>
      <c r="G25" s="52">
        <v>87</v>
      </c>
      <c r="H25" s="52">
        <v>75</v>
      </c>
      <c r="I25" s="53">
        <v>2.2068258759999999</v>
      </c>
      <c r="J25" s="53">
        <v>3.8887970670000001</v>
      </c>
      <c r="K25" s="53">
        <v>1.9444826719999999</v>
      </c>
      <c r="L25" s="53">
        <v>1.880813592</v>
      </c>
      <c r="M25" s="53">
        <v>0.66887377884033195</v>
      </c>
      <c r="N25" s="52">
        <v>239</v>
      </c>
      <c r="O25" s="52">
        <v>1</v>
      </c>
      <c r="P25" s="52">
        <v>0</v>
      </c>
      <c r="Q25" s="52">
        <v>1</v>
      </c>
      <c r="R25" s="52">
        <v>1</v>
      </c>
      <c r="S25" s="52">
        <v>0</v>
      </c>
      <c r="U25" s="80"/>
      <c r="V25" s="82"/>
      <c r="W25" s="25">
        <f>X10</f>
        <v>2</v>
      </c>
      <c r="X25" s="26">
        <f>X11</f>
        <v>8</v>
      </c>
    </row>
    <row r="26" spans="1:24">
      <c r="A26" s="52">
        <v>621901000</v>
      </c>
      <c r="B26" s="52">
        <v>52</v>
      </c>
      <c r="C26" s="52">
        <v>137</v>
      </c>
      <c r="D26" s="52">
        <v>1</v>
      </c>
      <c r="E26" s="52">
        <v>157</v>
      </c>
      <c r="F26" s="52">
        <v>69400</v>
      </c>
      <c r="G26" s="52">
        <v>43</v>
      </c>
      <c r="H26" s="52">
        <v>13</v>
      </c>
      <c r="I26" s="53">
        <v>2.198657087</v>
      </c>
      <c r="J26" s="53">
        <v>4.8413657280000004</v>
      </c>
      <c r="K26" s="53">
        <v>1.6434526759999999</v>
      </c>
      <c r="L26" s="53">
        <v>1.1461280359999999</v>
      </c>
      <c r="M26" s="53">
        <v>0.66598295909836802</v>
      </c>
      <c r="N26" s="52">
        <v>137</v>
      </c>
      <c r="O26" s="52">
        <v>0</v>
      </c>
      <c r="P26" s="52">
        <v>0</v>
      </c>
      <c r="Q26" s="52">
        <v>1</v>
      </c>
      <c r="R26" s="52">
        <v>1</v>
      </c>
      <c r="S26" s="52">
        <v>0</v>
      </c>
    </row>
    <row r="27" spans="1:24">
      <c r="A27" s="52">
        <v>651983000</v>
      </c>
      <c r="B27" s="52">
        <v>57</v>
      </c>
      <c r="C27" s="52">
        <v>117</v>
      </c>
      <c r="D27" s="52">
        <v>1</v>
      </c>
      <c r="E27" s="52">
        <v>143</v>
      </c>
      <c r="F27" s="52">
        <v>42420</v>
      </c>
      <c r="G27" s="52">
        <v>156</v>
      </c>
      <c r="H27" s="52">
        <v>27</v>
      </c>
      <c r="I27" s="53">
        <v>2.1583624920000002</v>
      </c>
      <c r="J27" s="53">
        <v>4.6275809020000001</v>
      </c>
      <c r="K27" s="53">
        <v>2.195899652</v>
      </c>
      <c r="L27" s="53">
        <v>1.4471580310000001</v>
      </c>
      <c r="M27" s="53">
        <v>0.65154323359101096</v>
      </c>
      <c r="N27" s="52">
        <v>117</v>
      </c>
      <c r="O27" s="52">
        <v>0</v>
      </c>
      <c r="P27" s="52">
        <v>0</v>
      </c>
      <c r="Q27" s="52">
        <v>1</v>
      </c>
      <c r="R27" s="52">
        <v>0</v>
      </c>
      <c r="S27" s="52">
        <v>0</v>
      </c>
    </row>
    <row r="28" spans="1:24">
      <c r="A28" s="52">
        <v>602069000</v>
      </c>
      <c r="B28" s="52">
        <v>19</v>
      </c>
      <c r="C28" s="52">
        <v>94</v>
      </c>
      <c r="D28" s="52">
        <v>1</v>
      </c>
      <c r="E28" s="52">
        <v>134</v>
      </c>
      <c r="F28" s="52">
        <v>8580</v>
      </c>
      <c r="G28" s="52">
        <v>4</v>
      </c>
      <c r="H28" s="52">
        <v>14</v>
      </c>
      <c r="I28" s="53">
        <v>2.1303337679999998</v>
      </c>
      <c r="J28" s="53">
        <v>3.9335379019999999</v>
      </c>
      <c r="K28" s="53">
        <v>0.69897000399999998</v>
      </c>
      <c r="L28" s="53">
        <v>1.1760912590000001</v>
      </c>
      <c r="M28" s="53">
        <v>0.64133032910157095</v>
      </c>
      <c r="N28" s="52">
        <v>94</v>
      </c>
      <c r="O28" s="52">
        <v>0</v>
      </c>
      <c r="P28" s="52">
        <v>0</v>
      </c>
      <c r="Q28" s="52">
        <v>1</v>
      </c>
      <c r="R28" s="52">
        <v>0</v>
      </c>
      <c r="S28" s="52">
        <v>0</v>
      </c>
    </row>
    <row r="29" spans="1:24">
      <c r="A29" s="52">
        <v>621992000</v>
      </c>
      <c r="B29" s="52">
        <v>69</v>
      </c>
      <c r="C29" s="52">
        <v>1708</v>
      </c>
      <c r="D29" s="52">
        <v>1</v>
      </c>
      <c r="E29" s="52">
        <v>131</v>
      </c>
      <c r="F29" s="52">
        <v>123160</v>
      </c>
      <c r="G29" s="52">
        <v>1</v>
      </c>
      <c r="H29" s="52">
        <v>23</v>
      </c>
      <c r="I29" s="53">
        <v>2.120573931</v>
      </c>
      <c r="J29" s="53">
        <v>5.0904732060000004</v>
      </c>
      <c r="K29" s="53">
        <v>0.30102999600000002</v>
      </c>
      <c r="L29" s="53">
        <v>1.3802112419999999</v>
      </c>
      <c r="M29" s="53">
        <v>0.63774324247677405</v>
      </c>
      <c r="N29" s="52">
        <v>1708</v>
      </c>
      <c r="O29" s="52">
        <v>1</v>
      </c>
      <c r="P29" s="52">
        <v>1</v>
      </c>
      <c r="Q29" s="52">
        <v>1</v>
      </c>
      <c r="R29" s="52">
        <v>0</v>
      </c>
      <c r="S29" s="52">
        <v>0</v>
      </c>
    </row>
    <row r="30" spans="1:24">
      <c r="A30" s="52">
        <v>624707000</v>
      </c>
      <c r="B30" s="52">
        <v>82</v>
      </c>
      <c r="C30" s="52">
        <v>58</v>
      </c>
      <c r="D30" s="52">
        <v>1</v>
      </c>
      <c r="E30" s="52">
        <v>127</v>
      </c>
      <c r="F30" s="52">
        <v>153840</v>
      </c>
      <c r="G30" s="52">
        <v>169</v>
      </c>
      <c r="H30" s="52">
        <v>39</v>
      </c>
      <c r="I30" s="53">
        <v>2.10720997</v>
      </c>
      <c r="J30" s="53">
        <v>5.1870720940000004</v>
      </c>
      <c r="K30" s="53">
        <v>2.2304489209999998</v>
      </c>
      <c r="L30" s="53">
        <v>1.602059991</v>
      </c>
      <c r="M30" s="53">
        <v>0.63280658433590997</v>
      </c>
      <c r="N30" s="52">
        <v>58</v>
      </c>
      <c r="O30" s="52">
        <v>0</v>
      </c>
      <c r="P30" s="52">
        <v>0</v>
      </c>
      <c r="Q30" s="52">
        <v>1</v>
      </c>
      <c r="R30" s="52">
        <v>0</v>
      </c>
      <c r="S30" s="52">
        <v>0</v>
      </c>
    </row>
    <row r="31" spans="1:24">
      <c r="A31" s="52">
        <v>648161000</v>
      </c>
      <c r="B31" s="52">
        <v>143</v>
      </c>
      <c r="C31" s="52">
        <v>2</v>
      </c>
      <c r="D31" s="52">
        <v>0</v>
      </c>
      <c r="E31" s="52">
        <v>127</v>
      </c>
      <c r="F31" s="52">
        <v>780</v>
      </c>
      <c r="G31" s="52">
        <v>43</v>
      </c>
      <c r="H31" s="52">
        <v>72</v>
      </c>
      <c r="I31" s="53">
        <v>2.10720997</v>
      </c>
      <c r="J31" s="53">
        <v>2.892651034</v>
      </c>
      <c r="K31" s="53">
        <v>1.6434526759999999</v>
      </c>
      <c r="L31" s="53">
        <v>1.86332286</v>
      </c>
      <c r="M31" s="53">
        <v>0.63280658433590997</v>
      </c>
      <c r="N31" s="52">
        <v>2</v>
      </c>
      <c r="O31" s="52">
        <v>0</v>
      </c>
      <c r="P31" s="52">
        <v>0</v>
      </c>
      <c r="Q31" s="52">
        <v>1</v>
      </c>
      <c r="R31" s="52">
        <v>0</v>
      </c>
      <c r="S31" s="52">
        <v>0</v>
      </c>
    </row>
    <row r="32" spans="1:24">
      <c r="A32" s="52">
        <v>604338000</v>
      </c>
      <c r="B32" s="52">
        <v>102</v>
      </c>
      <c r="C32" s="52">
        <v>49</v>
      </c>
      <c r="D32" s="52">
        <v>0</v>
      </c>
      <c r="E32" s="52">
        <v>122</v>
      </c>
      <c r="F32" s="52">
        <v>48220</v>
      </c>
      <c r="G32" s="52">
        <v>39</v>
      </c>
      <c r="H32" s="52">
        <v>14</v>
      </c>
      <c r="I32" s="53">
        <v>2.0899051110000002</v>
      </c>
      <c r="J32" s="53">
        <v>4.6832362119999997</v>
      </c>
      <c r="K32" s="53">
        <v>1.602059991</v>
      </c>
      <c r="L32" s="53">
        <v>1.1760912590000001</v>
      </c>
      <c r="M32" s="53">
        <v>0.62637265896947003</v>
      </c>
      <c r="N32" s="52">
        <v>49</v>
      </c>
      <c r="O32" s="52">
        <v>0</v>
      </c>
      <c r="P32" s="52">
        <v>0</v>
      </c>
      <c r="Q32" s="52">
        <v>1</v>
      </c>
      <c r="R32" s="52">
        <v>0</v>
      </c>
      <c r="S32" s="52">
        <v>0</v>
      </c>
    </row>
    <row r="33" spans="1:19">
      <c r="A33" s="52">
        <v>661242000</v>
      </c>
      <c r="B33" s="52">
        <v>145</v>
      </c>
      <c r="C33" s="52">
        <v>5</v>
      </c>
      <c r="D33" s="52">
        <v>0</v>
      </c>
      <c r="E33" s="52">
        <v>121</v>
      </c>
      <c r="F33" s="52">
        <v>13340</v>
      </c>
      <c r="G33" s="52">
        <v>50</v>
      </c>
      <c r="H33" s="52">
        <v>45</v>
      </c>
      <c r="I33" s="53">
        <v>2.0863598310000002</v>
      </c>
      <c r="J33" s="53">
        <v>4.1251883840000003</v>
      </c>
      <c r="K33" s="53">
        <v>1.7075701759999999</v>
      </c>
      <c r="L33" s="53">
        <v>1.662757832</v>
      </c>
      <c r="M33" s="53">
        <v>0.62504890683460201</v>
      </c>
      <c r="N33" s="52">
        <v>5</v>
      </c>
      <c r="O33" s="52">
        <v>0</v>
      </c>
      <c r="P33" s="52">
        <v>0</v>
      </c>
      <c r="Q33" s="52">
        <v>1</v>
      </c>
      <c r="R33" s="52">
        <v>0</v>
      </c>
      <c r="S33" s="52">
        <v>0</v>
      </c>
    </row>
    <row r="34" spans="1:19">
      <c r="A34" s="52">
        <v>604334000</v>
      </c>
      <c r="B34" s="52">
        <v>26</v>
      </c>
      <c r="C34" s="52">
        <v>33</v>
      </c>
      <c r="D34" s="52">
        <v>0</v>
      </c>
      <c r="E34" s="52">
        <v>92</v>
      </c>
      <c r="F34" s="52">
        <v>260</v>
      </c>
      <c r="G34" s="52">
        <v>165</v>
      </c>
      <c r="H34" s="52">
        <v>24</v>
      </c>
      <c r="I34" s="53">
        <v>1.968482949</v>
      </c>
      <c r="J34" s="53">
        <v>2.4166405069999999</v>
      </c>
      <c r="K34" s="53">
        <v>2.2201080879999999</v>
      </c>
      <c r="L34" s="53">
        <v>1.397940009</v>
      </c>
      <c r="M34" s="53">
        <v>0.58007975831217695</v>
      </c>
      <c r="N34" s="52">
        <v>33</v>
      </c>
      <c r="O34" s="52">
        <v>0</v>
      </c>
      <c r="P34" s="52">
        <v>0</v>
      </c>
      <c r="Q34" s="52">
        <v>1</v>
      </c>
      <c r="R34" s="52">
        <v>0</v>
      </c>
      <c r="S34" s="52">
        <v>0</v>
      </c>
    </row>
    <row r="35" spans="1:19">
      <c r="A35" s="52">
        <v>664150000</v>
      </c>
      <c r="B35" s="52">
        <v>51</v>
      </c>
      <c r="C35" s="52">
        <v>632</v>
      </c>
      <c r="D35" s="52">
        <v>1</v>
      </c>
      <c r="E35" s="52">
        <v>90</v>
      </c>
      <c r="F35" s="52">
        <v>269020</v>
      </c>
      <c r="G35" s="52">
        <v>226</v>
      </c>
      <c r="H35" s="52">
        <v>57</v>
      </c>
      <c r="I35" s="53">
        <v>1.959041392</v>
      </c>
      <c r="J35" s="53">
        <v>5.429786183</v>
      </c>
      <c r="K35" s="53">
        <v>2.3560258570000001</v>
      </c>
      <c r="L35" s="53">
        <v>1.7634279939999999</v>
      </c>
      <c r="M35" s="53">
        <v>0.57640871694001194</v>
      </c>
      <c r="N35" s="52">
        <v>632</v>
      </c>
      <c r="O35" s="52">
        <v>1</v>
      </c>
      <c r="P35" s="52">
        <v>1</v>
      </c>
      <c r="Q35" s="52">
        <v>1</v>
      </c>
      <c r="R35" s="52">
        <v>0</v>
      </c>
      <c r="S35" s="52">
        <v>0</v>
      </c>
    </row>
    <row r="36" spans="1:19">
      <c r="A36" s="52">
        <v>632635000</v>
      </c>
      <c r="B36" s="52">
        <v>3</v>
      </c>
      <c r="C36" s="52">
        <v>230</v>
      </c>
      <c r="D36" s="52">
        <v>1</v>
      </c>
      <c r="E36" s="52">
        <v>86</v>
      </c>
      <c r="F36" s="52">
        <v>46190</v>
      </c>
      <c r="G36" s="52">
        <v>112</v>
      </c>
      <c r="H36" s="52">
        <v>17</v>
      </c>
      <c r="I36" s="53">
        <v>1.9395192530000001</v>
      </c>
      <c r="J36" s="53">
        <v>4.6645573640000002</v>
      </c>
      <c r="K36" s="53">
        <v>2.053078443</v>
      </c>
      <c r="L36" s="53">
        <v>1.255272505</v>
      </c>
      <c r="M36" s="53">
        <v>0.56879179686473402</v>
      </c>
      <c r="N36" s="52">
        <v>230</v>
      </c>
      <c r="O36" s="52">
        <v>1</v>
      </c>
      <c r="P36" s="52">
        <v>0</v>
      </c>
      <c r="Q36" s="52">
        <v>1</v>
      </c>
      <c r="R36" s="52">
        <v>0</v>
      </c>
      <c r="S36" s="52">
        <v>0</v>
      </c>
    </row>
    <row r="37" spans="1:19">
      <c r="A37" s="52">
        <v>648077000</v>
      </c>
      <c r="B37" s="52">
        <v>100</v>
      </c>
      <c r="C37" s="52">
        <v>287</v>
      </c>
      <c r="D37" s="52">
        <v>1</v>
      </c>
      <c r="E37" s="52">
        <v>84</v>
      </c>
      <c r="F37" s="52">
        <v>11460</v>
      </c>
      <c r="G37" s="52">
        <v>111</v>
      </c>
      <c r="H37" s="52">
        <v>18</v>
      </c>
      <c r="I37" s="53">
        <v>1.9294189260000001</v>
      </c>
      <c r="J37" s="53">
        <v>4.0592225129999999</v>
      </c>
      <c r="K37" s="53">
        <v>2.0492180229999999</v>
      </c>
      <c r="L37" s="53">
        <v>1.278753601</v>
      </c>
      <c r="M37" s="53">
        <v>0.56483791888567503</v>
      </c>
      <c r="N37" s="52">
        <v>287</v>
      </c>
      <c r="O37" s="52">
        <v>1</v>
      </c>
      <c r="P37" s="52">
        <v>0</v>
      </c>
      <c r="Q37" s="52">
        <v>1</v>
      </c>
      <c r="R37" s="52">
        <v>0</v>
      </c>
      <c r="S37" s="52">
        <v>0</v>
      </c>
    </row>
    <row r="38" spans="1:19">
      <c r="A38" s="52">
        <v>604340000</v>
      </c>
      <c r="B38" s="52">
        <v>119</v>
      </c>
      <c r="C38" s="52">
        <v>32</v>
      </c>
      <c r="D38" s="52">
        <v>0</v>
      </c>
      <c r="E38" s="52">
        <v>74</v>
      </c>
      <c r="F38" s="52">
        <v>160770</v>
      </c>
      <c r="G38" s="52">
        <v>157</v>
      </c>
      <c r="H38" s="52">
        <v>17</v>
      </c>
      <c r="I38" s="53">
        <v>1.8750612630000001</v>
      </c>
      <c r="J38" s="53">
        <v>5.2062077130000004</v>
      </c>
      <c r="K38" s="53">
        <v>2.198657087</v>
      </c>
      <c r="L38" s="53">
        <v>1.255272505</v>
      </c>
      <c r="M38" s="53">
        <v>0.543429471399415</v>
      </c>
      <c r="N38" s="52">
        <v>32</v>
      </c>
      <c r="O38" s="52">
        <v>0</v>
      </c>
      <c r="P38" s="52">
        <v>0</v>
      </c>
      <c r="Q38" s="52">
        <v>1</v>
      </c>
      <c r="R38" s="52">
        <v>0</v>
      </c>
      <c r="S38" s="52">
        <v>0</v>
      </c>
    </row>
    <row r="39" spans="1:19">
      <c r="A39" s="52">
        <v>661243000</v>
      </c>
      <c r="B39" s="52">
        <v>98</v>
      </c>
      <c r="C39" s="52">
        <v>144</v>
      </c>
      <c r="D39" s="52">
        <v>1</v>
      </c>
      <c r="E39" s="52">
        <v>73</v>
      </c>
      <c r="F39" s="52">
        <v>23300</v>
      </c>
      <c r="G39" s="52">
        <v>61</v>
      </c>
      <c r="H39" s="52">
        <v>53</v>
      </c>
      <c r="I39" s="53">
        <v>1.8692317199999999</v>
      </c>
      <c r="J39" s="53">
        <v>4.36737456</v>
      </c>
      <c r="K39" s="53">
        <v>1.792391689</v>
      </c>
      <c r="L39" s="53">
        <v>1.7323937599999999</v>
      </c>
      <c r="M39" s="53">
        <v>0.54112254732849696</v>
      </c>
      <c r="N39" s="52">
        <v>144</v>
      </c>
      <c r="O39" s="52">
        <v>0</v>
      </c>
      <c r="P39" s="52">
        <v>0</v>
      </c>
      <c r="Q39" s="52">
        <v>1</v>
      </c>
      <c r="R39" s="52">
        <v>0</v>
      </c>
      <c r="S39" s="52">
        <v>0</v>
      </c>
    </row>
    <row r="40" spans="1:19">
      <c r="A40" s="52">
        <v>659569000</v>
      </c>
      <c r="B40" s="52">
        <v>7</v>
      </c>
      <c r="C40" s="52">
        <v>17</v>
      </c>
      <c r="D40" s="52">
        <v>0</v>
      </c>
      <c r="E40" s="52">
        <v>64</v>
      </c>
      <c r="F40" s="52">
        <v>43100</v>
      </c>
      <c r="G40" s="52">
        <v>194</v>
      </c>
      <c r="H40" s="52">
        <v>84</v>
      </c>
      <c r="I40" s="53">
        <v>1.812913357</v>
      </c>
      <c r="J40" s="53">
        <v>4.6344873460000002</v>
      </c>
      <c r="K40" s="53">
        <v>2.2900346109999998</v>
      </c>
      <c r="L40" s="53">
        <v>1.9294189260000001</v>
      </c>
      <c r="M40" s="53">
        <v>0.518759462241696</v>
      </c>
      <c r="N40" s="52">
        <v>17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</row>
    <row r="41" spans="1:19">
      <c r="A41" s="52">
        <v>638506000</v>
      </c>
      <c r="B41" s="52">
        <v>2</v>
      </c>
      <c r="C41" s="52">
        <v>35</v>
      </c>
      <c r="D41" s="52">
        <v>0</v>
      </c>
      <c r="E41" s="52">
        <v>63</v>
      </c>
      <c r="F41" s="52">
        <v>21120</v>
      </c>
      <c r="G41" s="52">
        <v>22</v>
      </c>
      <c r="H41" s="52">
        <v>23</v>
      </c>
      <c r="I41" s="53">
        <v>1.806179974</v>
      </c>
      <c r="J41" s="53">
        <v>4.3247144769999997</v>
      </c>
      <c r="K41" s="53">
        <v>1.361727836</v>
      </c>
      <c r="L41" s="53">
        <v>1.3802112419999999</v>
      </c>
      <c r="M41" s="53">
        <v>0.516078934089644</v>
      </c>
      <c r="N41" s="52">
        <v>35</v>
      </c>
      <c r="O41" s="52">
        <v>0</v>
      </c>
      <c r="P41" s="52">
        <v>0</v>
      </c>
      <c r="Q41" s="52">
        <v>1</v>
      </c>
      <c r="R41" s="52">
        <v>0</v>
      </c>
      <c r="S41" s="52">
        <v>0</v>
      </c>
    </row>
    <row r="42" spans="1:19">
      <c r="A42" s="52">
        <v>624706000</v>
      </c>
      <c r="B42" s="52">
        <v>32</v>
      </c>
      <c r="C42" s="52">
        <v>69</v>
      </c>
      <c r="D42" s="52">
        <v>1</v>
      </c>
      <c r="E42" s="52">
        <v>61</v>
      </c>
      <c r="F42" s="52">
        <v>40140</v>
      </c>
      <c r="G42" s="52">
        <v>22</v>
      </c>
      <c r="H42" s="52">
        <v>3</v>
      </c>
      <c r="I42" s="53">
        <v>1.792391689</v>
      </c>
      <c r="J42" s="53">
        <v>4.6035881879999998</v>
      </c>
      <c r="K42" s="53">
        <v>1.361727836</v>
      </c>
      <c r="L42" s="53">
        <v>0.60205999099999996</v>
      </c>
      <c r="M42" s="53">
        <v>0.51058716242352797</v>
      </c>
      <c r="N42" s="52">
        <v>69</v>
      </c>
      <c r="O42" s="52">
        <v>0</v>
      </c>
      <c r="P42" s="52">
        <v>0</v>
      </c>
      <c r="Q42" s="52">
        <v>1</v>
      </c>
      <c r="R42" s="52">
        <v>0</v>
      </c>
      <c r="S42" s="52">
        <v>0</v>
      </c>
    </row>
    <row r="43" spans="1:19">
      <c r="A43" s="52">
        <v>661959000</v>
      </c>
      <c r="B43" s="52">
        <v>64</v>
      </c>
      <c r="C43" s="52">
        <v>331</v>
      </c>
      <c r="D43" s="52">
        <v>1</v>
      </c>
      <c r="E43" s="52">
        <v>53</v>
      </c>
      <c r="F43" s="52">
        <v>67230</v>
      </c>
      <c r="G43" s="52">
        <v>62</v>
      </c>
      <c r="H43" s="52">
        <v>40</v>
      </c>
      <c r="I43" s="53">
        <v>1.7323937599999999</v>
      </c>
      <c r="J43" s="53">
        <v>4.8275695709999997</v>
      </c>
      <c r="K43" s="53">
        <v>1.7993405490000001</v>
      </c>
      <c r="L43" s="53">
        <v>1.6127838569999999</v>
      </c>
      <c r="M43" s="53">
        <v>0.48667792288693501</v>
      </c>
      <c r="N43" s="52">
        <v>331</v>
      </c>
      <c r="O43" s="52">
        <v>1</v>
      </c>
      <c r="P43" s="52">
        <v>0</v>
      </c>
      <c r="Q43" s="52">
        <v>1</v>
      </c>
      <c r="R43" s="52">
        <v>0</v>
      </c>
      <c r="S43" s="52">
        <v>0</v>
      </c>
    </row>
    <row r="44" spans="1:19">
      <c r="A44" s="52">
        <v>604358000</v>
      </c>
      <c r="B44" s="52">
        <v>31</v>
      </c>
      <c r="C44" s="52">
        <v>77</v>
      </c>
      <c r="D44" s="52">
        <v>1</v>
      </c>
      <c r="E44" s="52">
        <v>50</v>
      </c>
      <c r="F44" s="52">
        <v>8590</v>
      </c>
      <c r="G44" s="52">
        <v>82</v>
      </c>
      <c r="H44" s="52">
        <v>65</v>
      </c>
      <c r="I44" s="53">
        <v>1.7075701759999999</v>
      </c>
      <c r="J44" s="53">
        <v>3.9340437189999999</v>
      </c>
      <c r="K44" s="53">
        <v>1.9190780919999999</v>
      </c>
      <c r="L44" s="53">
        <v>1.8195439360000001</v>
      </c>
      <c r="M44" s="53">
        <v>0.47679726131544298</v>
      </c>
      <c r="N44" s="52">
        <v>77</v>
      </c>
      <c r="O44" s="52">
        <v>0</v>
      </c>
      <c r="P44" s="52">
        <v>0</v>
      </c>
      <c r="Q44" s="52">
        <v>1</v>
      </c>
      <c r="R44" s="52">
        <v>0</v>
      </c>
      <c r="S44" s="52">
        <v>0</v>
      </c>
    </row>
    <row r="45" spans="1:19">
      <c r="A45" s="52">
        <v>621095000</v>
      </c>
      <c r="B45" s="52">
        <v>110</v>
      </c>
      <c r="C45" s="52">
        <v>554</v>
      </c>
      <c r="D45" s="52">
        <v>1</v>
      </c>
      <c r="E45" s="52">
        <v>47</v>
      </c>
      <c r="F45" s="52">
        <v>55960</v>
      </c>
      <c r="G45" s="52">
        <v>16</v>
      </c>
      <c r="H45" s="52">
        <v>10</v>
      </c>
      <c r="I45" s="53">
        <v>1.6812412370000001</v>
      </c>
      <c r="J45" s="53">
        <v>4.7478854669999997</v>
      </c>
      <c r="K45" s="53">
        <v>1.230448921</v>
      </c>
      <c r="L45" s="53">
        <v>1.0413926849999999</v>
      </c>
      <c r="M45" s="53">
        <v>0.46633739455607398</v>
      </c>
      <c r="N45" s="52">
        <v>554</v>
      </c>
      <c r="O45" s="52">
        <v>1</v>
      </c>
      <c r="P45" s="52">
        <v>1</v>
      </c>
      <c r="Q45" s="52">
        <v>1</v>
      </c>
      <c r="R45" s="52">
        <v>0</v>
      </c>
      <c r="S45" s="52">
        <v>0</v>
      </c>
    </row>
    <row r="46" spans="1:19">
      <c r="A46" s="52">
        <v>604343000</v>
      </c>
      <c r="B46" s="52">
        <v>62</v>
      </c>
      <c r="C46" s="52">
        <v>28</v>
      </c>
      <c r="D46" s="52">
        <v>0</v>
      </c>
      <c r="E46" s="52">
        <v>36</v>
      </c>
      <c r="F46" s="52">
        <v>20270</v>
      </c>
      <c r="G46" s="52">
        <v>25</v>
      </c>
      <c r="H46" s="52">
        <v>12</v>
      </c>
      <c r="I46" s="53">
        <v>1.5682017239999999</v>
      </c>
      <c r="J46" s="53">
        <v>4.306875174</v>
      </c>
      <c r="K46" s="53">
        <v>1.414973348</v>
      </c>
      <c r="L46" s="53">
        <v>1.1139433519999999</v>
      </c>
      <c r="M46" s="53">
        <v>0.42187633151859499</v>
      </c>
      <c r="N46" s="52">
        <v>28</v>
      </c>
      <c r="O46" s="52">
        <v>0</v>
      </c>
      <c r="P46" s="52">
        <v>0</v>
      </c>
      <c r="Q46" s="52">
        <v>1</v>
      </c>
      <c r="R46" s="52">
        <v>0</v>
      </c>
      <c r="S46" s="52">
        <v>0</v>
      </c>
    </row>
    <row r="47" spans="1:19">
      <c r="A47" s="52">
        <v>684246000</v>
      </c>
      <c r="B47" s="52">
        <v>89</v>
      </c>
      <c r="C47" s="52">
        <v>179</v>
      </c>
      <c r="D47" s="52">
        <v>1</v>
      </c>
      <c r="E47" s="52">
        <v>32</v>
      </c>
      <c r="F47" s="52">
        <v>66430</v>
      </c>
      <c r="G47" s="52">
        <v>46</v>
      </c>
      <c r="H47" s="52">
        <v>11</v>
      </c>
      <c r="I47" s="53">
        <v>1.5185139400000001</v>
      </c>
      <c r="J47" s="53">
        <v>4.8223707899999999</v>
      </c>
      <c r="K47" s="53">
        <v>1.6720978580000001</v>
      </c>
      <c r="L47" s="53">
        <v>1.0791812460000001</v>
      </c>
      <c r="M47" s="53">
        <v>0.402684079669831</v>
      </c>
      <c r="N47" s="52">
        <v>179</v>
      </c>
      <c r="O47" s="52">
        <v>0</v>
      </c>
      <c r="P47" s="52">
        <v>0</v>
      </c>
      <c r="Q47" s="52">
        <v>1</v>
      </c>
      <c r="R47" s="52">
        <v>0</v>
      </c>
      <c r="S47" s="52">
        <v>0</v>
      </c>
    </row>
    <row r="48" spans="1:19">
      <c r="A48" s="52">
        <v>629368000</v>
      </c>
      <c r="B48" s="52">
        <v>116</v>
      </c>
      <c r="C48" s="52">
        <v>9</v>
      </c>
      <c r="D48" s="52">
        <v>0</v>
      </c>
      <c r="E48" s="52">
        <v>29</v>
      </c>
      <c r="F48" s="52">
        <v>350</v>
      </c>
      <c r="G48" s="52">
        <v>0</v>
      </c>
      <c r="H48" s="52">
        <v>0</v>
      </c>
      <c r="I48" s="53">
        <v>1.4771212549999999</v>
      </c>
      <c r="J48" s="53">
        <v>2.545307116</v>
      </c>
      <c r="K48" s="53">
        <v>0</v>
      </c>
      <c r="L48" s="53">
        <v>0</v>
      </c>
      <c r="M48" s="53">
        <v>0.38691773935603102</v>
      </c>
      <c r="N48" s="52">
        <v>9</v>
      </c>
      <c r="O48" s="52">
        <v>0</v>
      </c>
      <c r="P48" s="52">
        <v>0</v>
      </c>
      <c r="Q48" s="52">
        <v>1</v>
      </c>
      <c r="R48" s="52">
        <v>0</v>
      </c>
      <c r="S48" s="52">
        <v>0</v>
      </c>
    </row>
    <row r="49" spans="1:19">
      <c r="A49" s="52">
        <v>621902000</v>
      </c>
      <c r="B49" s="52">
        <v>72</v>
      </c>
      <c r="C49" s="52">
        <v>315</v>
      </c>
      <c r="D49" s="52">
        <v>1</v>
      </c>
      <c r="E49" s="52">
        <v>28</v>
      </c>
      <c r="F49" s="52">
        <v>4340</v>
      </c>
      <c r="G49" s="52">
        <v>14</v>
      </c>
      <c r="H49" s="52">
        <v>2</v>
      </c>
      <c r="I49" s="53">
        <v>1.4623979979999999</v>
      </c>
      <c r="J49" s="53">
        <v>3.6375897859999999</v>
      </c>
      <c r="K49" s="53">
        <v>1.1760912590000001</v>
      </c>
      <c r="L49" s="53">
        <v>0.47712125500000002</v>
      </c>
      <c r="M49" s="53">
        <v>0.38136450969972002</v>
      </c>
      <c r="N49" s="52">
        <v>315</v>
      </c>
      <c r="O49" s="52">
        <v>1</v>
      </c>
      <c r="P49" s="52">
        <v>0</v>
      </c>
      <c r="Q49" s="52">
        <v>1</v>
      </c>
      <c r="R49" s="52">
        <v>0</v>
      </c>
      <c r="S49" s="52">
        <v>0</v>
      </c>
    </row>
    <row r="50" spans="1:19">
      <c r="A50" s="52">
        <v>624715000</v>
      </c>
      <c r="B50" s="52">
        <v>84</v>
      </c>
      <c r="C50" s="52">
        <v>77</v>
      </c>
      <c r="D50" s="52">
        <v>1</v>
      </c>
      <c r="E50" s="52">
        <v>27</v>
      </c>
      <c r="F50" s="52">
        <v>19670</v>
      </c>
      <c r="G50" s="52">
        <v>49</v>
      </c>
      <c r="H50" s="52">
        <v>8</v>
      </c>
      <c r="I50" s="53">
        <v>1.4471580310000001</v>
      </c>
      <c r="J50" s="53">
        <v>4.293826438</v>
      </c>
      <c r="K50" s="53">
        <v>1.698970004</v>
      </c>
      <c r="L50" s="53">
        <v>0.95424250899999996</v>
      </c>
      <c r="M50" s="53">
        <v>0.37564889054061001</v>
      </c>
      <c r="N50" s="52">
        <v>77</v>
      </c>
      <c r="O50" s="52">
        <v>0</v>
      </c>
      <c r="P50" s="52">
        <v>0</v>
      </c>
      <c r="Q50" s="52">
        <v>1</v>
      </c>
      <c r="R50" s="52">
        <v>0</v>
      </c>
      <c r="S50" s="52">
        <v>0</v>
      </c>
    </row>
    <row r="51" spans="1:19">
      <c r="A51" s="52">
        <v>604339000</v>
      </c>
      <c r="B51" s="52">
        <v>15</v>
      </c>
      <c r="C51" s="52">
        <v>30</v>
      </c>
      <c r="D51" s="52">
        <v>0</v>
      </c>
      <c r="E51" s="52">
        <v>25</v>
      </c>
      <c r="F51" s="52">
        <v>0</v>
      </c>
      <c r="G51" s="52">
        <v>0</v>
      </c>
      <c r="H51" s="52">
        <v>11</v>
      </c>
      <c r="I51" s="53">
        <v>1.414973348</v>
      </c>
      <c r="J51" s="53">
        <v>0</v>
      </c>
      <c r="K51" s="53">
        <v>0</v>
      </c>
      <c r="L51" s="53">
        <v>1.0791812460000001</v>
      </c>
      <c r="M51" s="53">
        <v>0.36369308767823499</v>
      </c>
      <c r="N51" s="52">
        <v>30</v>
      </c>
      <c r="O51" s="52">
        <v>0</v>
      </c>
      <c r="P51" s="52">
        <v>0</v>
      </c>
      <c r="Q51" s="52">
        <v>1</v>
      </c>
      <c r="R51" s="52">
        <v>0</v>
      </c>
      <c r="S51" s="52">
        <v>0</v>
      </c>
    </row>
    <row r="52" spans="1:19">
      <c r="A52" s="52">
        <v>664165000</v>
      </c>
      <c r="B52" s="52">
        <v>73</v>
      </c>
      <c r="C52" s="52">
        <v>121</v>
      </c>
      <c r="D52" s="52">
        <v>1</v>
      </c>
      <c r="E52" s="52">
        <v>25</v>
      </c>
      <c r="F52" s="52">
        <v>34170</v>
      </c>
      <c r="G52" s="52">
        <v>2</v>
      </c>
      <c r="H52" s="52">
        <v>2</v>
      </c>
      <c r="I52" s="53">
        <v>1.414973348</v>
      </c>
      <c r="J52" s="53">
        <v>4.5336576879999999</v>
      </c>
      <c r="K52" s="53">
        <v>0.47712125500000002</v>
      </c>
      <c r="L52" s="53">
        <v>0.47712125500000002</v>
      </c>
      <c r="M52" s="53">
        <v>0.36369308767823499</v>
      </c>
      <c r="N52" s="52">
        <v>121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</row>
    <row r="53" spans="1:19">
      <c r="A53" s="52">
        <v>653605000</v>
      </c>
      <c r="B53" s="52">
        <v>77</v>
      </c>
      <c r="C53" s="52">
        <v>16</v>
      </c>
      <c r="D53" s="52">
        <v>0</v>
      </c>
      <c r="E53" s="52">
        <v>25</v>
      </c>
      <c r="F53" s="52">
        <v>780</v>
      </c>
      <c r="G53" s="52">
        <v>52</v>
      </c>
      <c r="H53" s="52">
        <v>10</v>
      </c>
      <c r="I53" s="53">
        <v>1.414973348</v>
      </c>
      <c r="J53" s="53">
        <v>2.892651034</v>
      </c>
      <c r="K53" s="53">
        <v>1.72427587</v>
      </c>
      <c r="L53" s="53">
        <v>1.0413926849999999</v>
      </c>
      <c r="M53" s="53">
        <v>0.36369308767823499</v>
      </c>
      <c r="N53" s="52">
        <v>16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</row>
    <row r="54" spans="1:19">
      <c r="A54" s="52">
        <v>661961000</v>
      </c>
      <c r="B54" s="52">
        <v>90</v>
      </c>
      <c r="C54" s="52">
        <v>266</v>
      </c>
      <c r="D54" s="52">
        <v>1</v>
      </c>
      <c r="E54" s="52">
        <v>25</v>
      </c>
      <c r="F54" s="52">
        <v>6340</v>
      </c>
      <c r="G54" s="52">
        <v>7</v>
      </c>
      <c r="H54" s="52">
        <v>0</v>
      </c>
      <c r="I54" s="53">
        <v>1.414973348</v>
      </c>
      <c r="J54" s="53">
        <v>3.8021577529999999</v>
      </c>
      <c r="K54" s="53">
        <v>0.90308998699999998</v>
      </c>
      <c r="L54" s="53">
        <v>0</v>
      </c>
      <c r="M54" s="53">
        <v>0.36369308767823499</v>
      </c>
      <c r="N54" s="52">
        <v>266</v>
      </c>
      <c r="O54" s="52">
        <v>1</v>
      </c>
      <c r="P54" s="52">
        <v>0</v>
      </c>
      <c r="Q54" s="52">
        <v>0</v>
      </c>
      <c r="R54" s="52">
        <v>0</v>
      </c>
      <c r="S54" s="52">
        <v>0</v>
      </c>
    </row>
    <row r="55" spans="1:19">
      <c r="A55" s="52">
        <v>661073000</v>
      </c>
      <c r="B55" s="52">
        <v>53</v>
      </c>
      <c r="C55" s="52">
        <v>64</v>
      </c>
      <c r="D55" s="52">
        <v>1</v>
      </c>
      <c r="E55" s="52">
        <v>24</v>
      </c>
      <c r="F55" s="52">
        <v>2350</v>
      </c>
      <c r="G55" s="52">
        <v>0</v>
      </c>
      <c r="H55" s="52">
        <v>23</v>
      </c>
      <c r="I55" s="53">
        <v>1.397940009</v>
      </c>
      <c r="J55" s="53">
        <v>3.3712526289999998</v>
      </c>
      <c r="K55" s="53">
        <v>0</v>
      </c>
      <c r="L55" s="53">
        <v>1.3802112419999999</v>
      </c>
      <c r="M55" s="53">
        <v>0.35743205776319797</v>
      </c>
      <c r="N55" s="52">
        <v>64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</row>
    <row r="56" spans="1:19">
      <c r="A56" s="52">
        <v>602135000</v>
      </c>
      <c r="B56" s="52">
        <v>88</v>
      </c>
      <c r="C56" s="52">
        <v>148</v>
      </c>
      <c r="D56" s="52">
        <v>1</v>
      </c>
      <c r="E56" s="52">
        <v>24</v>
      </c>
      <c r="F56" s="52">
        <v>3740</v>
      </c>
      <c r="G56" s="52">
        <v>59</v>
      </c>
      <c r="H56" s="52">
        <v>32</v>
      </c>
      <c r="I56" s="53">
        <v>1.397940009</v>
      </c>
      <c r="J56" s="53">
        <v>3.5729877079999999</v>
      </c>
      <c r="K56" s="53">
        <v>1.7781512500000001</v>
      </c>
      <c r="L56" s="53">
        <v>1.5185139400000001</v>
      </c>
      <c r="M56" s="53">
        <v>0.35743205776319797</v>
      </c>
      <c r="N56" s="52">
        <v>148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</row>
    <row r="57" spans="1:19">
      <c r="A57" s="52">
        <v>684238000</v>
      </c>
      <c r="B57" s="52">
        <v>80</v>
      </c>
      <c r="C57" s="52">
        <v>14</v>
      </c>
      <c r="D57" s="52">
        <v>0</v>
      </c>
      <c r="E57" s="52">
        <v>23</v>
      </c>
      <c r="F57" s="52">
        <v>1950</v>
      </c>
      <c r="G57" s="52">
        <v>3</v>
      </c>
      <c r="H57" s="52">
        <v>1</v>
      </c>
      <c r="I57" s="53">
        <v>1.3802112419999999</v>
      </c>
      <c r="J57" s="53">
        <v>3.290257269</v>
      </c>
      <c r="K57" s="53">
        <v>0.60205999099999996</v>
      </c>
      <c r="L57" s="53">
        <v>0.30102999600000002</v>
      </c>
      <c r="M57" s="53">
        <v>0.35096671966548898</v>
      </c>
      <c r="N57" s="52">
        <v>14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</row>
    <row r="58" spans="1:19">
      <c r="A58" s="52">
        <v>653610000</v>
      </c>
      <c r="B58" s="52">
        <v>108</v>
      </c>
      <c r="C58" s="52">
        <v>23</v>
      </c>
      <c r="D58" s="52">
        <v>0</v>
      </c>
      <c r="E58" s="52">
        <v>23</v>
      </c>
      <c r="F58" s="52">
        <v>1300</v>
      </c>
      <c r="G58" s="52">
        <v>2</v>
      </c>
      <c r="H58" s="52">
        <v>6</v>
      </c>
      <c r="I58" s="53">
        <v>1.3802112419999999</v>
      </c>
      <c r="J58" s="53">
        <v>3.1142772970000001</v>
      </c>
      <c r="K58" s="53">
        <v>0.47712125500000002</v>
      </c>
      <c r="L58" s="53">
        <v>0.84509803999999999</v>
      </c>
      <c r="M58" s="53">
        <v>0.35096671966548898</v>
      </c>
      <c r="N58" s="52">
        <v>23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</row>
    <row r="59" spans="1:19">
      <c r="A59" s="52">
        <v>664163000</v>
      </c>
      <c r="B59" s="52">
        <v>104</v>
      </c>
      <c r="C59" s="52">
        <v>27</v>
      </c>
      <c r="D59" s="52">
        <v>0</v>
      </c>
      <c r="E59" s="52">
        <v>21</v>
      </c>
      <c r="F59" s="52">
        <v>13720</v>
      </c>
      <c r="G59" s="52">
        <v>62</v>
      </c>
      <c r="H59" s="52">
        <v>1</v>
      </c>
      <c r="I59" s="53">
        <v>1.342422681</v>
      </c>
      <c r="J59" s="53">
        <v>4.1373857640000002</v>
      </c>
      <c r="K59" s="53">
        <v>1.7993405490000001</v>
      </c>
      <c r="L59" s="53">
        <v>0.30102999600000002</v>
      </c>
      <c r="M59" s="53">
        <v>0.33736929807241001</v>
      </c>
      <c r="N59" s="52">
        <v>27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</row>
    <row r="60" spans="1:19">
      <c r="A60" s="52">
        <v>604337000</v>
      </c>
      <c r="B60" s="52">
        <v>9</v>
      </c>
      <c r="C60" s="52">
        <v>38</v>
      </c>
      <c r="D60" s="52">
        <v>0</v>
      </c>
      <c r="E60" s="52">
        <v>20</v>
      </c>
      <c r="F60" s="52">
        <v>0</v>
      </c>
      <c r="G60" s="52">
        <v>7</v>
      </c>
      <c r="H60" s="52">
        <v>11</v>
      </c>
      <c r="I60" s="53">
        <v>1.322219295</v>
      </c>
      <c r="J60" s="53">
        <v>0</v>
      </c>
      <c r="K60" s="53">
        <v>0.90308998699999998</v>
      </c>
      <c r="L60" s="53">
        <v>1.0791812460000001</v>
      </c>
      <c r="M60" s="53">
        <v>0.33020670373810102</v>
      </c>
      <c r="N60" s="52">
        <v>38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</row>
    <row r="61" spans="1:19">
      <c r="A61" s="52">
        <v>661964000</v>
      </c>
      <c r="B61" s="52">
        <v>95</v>
      </c>
      <c r="C61" s="52">
        <v>24</v>
      </c>
      <c r="D61" s="52">
        <v>0</v>
      </c>
      <c r="E61" s="52">
        <v>20</v>
      </c>
      <c r="F61" s="52">
        <v>174000</v>
      </c>
      <c r="G61" s="52">
        <v>13</v>
      </c>
      <c r="H61" s="52">
        <v>10</v>
      </c>
      <c r="I61" s="53">
        <v>1.322219295</v>
      </c>
      <c r="J61" s="53">
        <v>5.2405517440000002</v>
      </c>
      <c r="K61" s="53">
        <v>1.1461280359999999</v>
      </c>
      <c r="L61" s="53">
        <v>1.0413926849999999</v>
      </c>
      <c r="M61" s="53">
        <v>0.33020670373810102</v>
      </c>
      <c r="N61" s="52">
        <v>24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</row>
    <row r="62" spans="1:19">
      <c r="A62" s="52">
        <v>684262000</v>
      </c>
      <c r="B62" s="52">
        <v>10</v>
      </c>
      <c r="C62" s="52">
        <v>54</v>
      </c>
      <c r="D62" s="52">
        <v>0</v>
      </c>
      <c r="E62" s="52">
        <v>19</v>
      </c>
      <c r="F62" s="52">
        <v>9900</v>
      </c>
      <c r="G62" s="52">
        <v>23</v>
      </c>
      <c r="H62" s="52">
        <v>3</v>
      </c>
      <c r="I62" s="53">
        <v>1.301029996</v>
      </c>
      <c r="J62" s="53">
        <v>3.9956790610000001</v>
      </c>
      <c r="K62" s="53">
        <v>1.3802112419999999</v>
      </c>
      <c r="L62" s="53">
        <v>0.60205999099999996</v>
      </c>
      <c r="M62" s="53">
        <v>0.32277833057411598</v>
      </c>
      <c r="N62" s="52">
        <v>54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</row>
    <row r="63" spans="1:19">
      <c r="A63" s="52">
        <v>680968000</v>
      </c>
      <c r="B63" s="52">
        <v>5</v>
      </c>
      <c r="C63" s="52">
        <v>46</v>
      </c>
      <c r="D63" s="52">
        <v>0</v>
      </c>
      <c r="E63" s="52">
        <v>18</v>
      </c>
      <c r="F63" s="52">
        <v>22850</v>
      </c>
      <c r="G63" s="52">
        <v>11</v>
      </c>
      <c r="H63" s="52">
        <v>21</v>
      </c>
      <c r="I63" s="53">
        <v>1.278753601</v>
      </c>
      <c r="J63" s="53">
        <v>4.3589052099999996</v>
      </c>
      <c r="K63" s="53">
        <v>1.0791812460000001</v>
      </c>
      <c r="L63" s="53">
        <v>1.342422681</v>
      </c>
      <c r="M63" s="53">
        <v>0.31506422925959698</v>
      </c>
      <c r="N63" s="52">
        <v>46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</row>
    <row r="64" spans="1:19">
      <c r="A64" s="52">
        <v>664151000</v>
      </c>
      <c r="B64" s="52">
        <v>40</v>
      </c>
      <c r="C64" s="52">
        <v>23</v>
      </c>
      <c r="D64" s="52">
        <v>0</v>
      </c>
      <c r="E64" s="52">
        <v>18</v>
      </c>
      <c r="F64" s="52">
        <v>21970</v>
      </c>
      <c r="G64" s="52">
        <v>54</v>
      </c>
      <c r="H64" s="52">
        <v>11</v>
      </c>
      <c r="I64" s="53">
        <v>1.278753601</v>
      </c>
      <c r="J64" s="53">
        <v>4.3418498239999996</v>
      </c>
      <c r="K64" s="53">
        <v>1.7403626889999999</v>
      </c>
      <c r="L64" s="53">
        <v>1.0791812460000001</v>
      </c>
      <c r="M64" s="53">
        <v>0.31506422925959698</v>
      </c>
      <c r="N64" s="52">
        <v>23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</row>
    <row r="65" spans="1:19">
      <c r="A65" s="52">
        <v>669653000</v>
      </c>
      <c r="B65" s="52">
        <v>30</v>
      </c>
      <c r="C65" s="52">
        <v>20</v>
      </c>
      <c r="D65" s="52">
        <v>0</v>
      </c>
      <c r="E65" s="52">
        <v>17</v>
      </c>
      <c r="F65" s="52">
        <v>80420</v>
      </c>
      <c r="G65" s="52">
        <v>14</v>
      </c>
      <c r="H65" s="52">
        <v>22</v>
      </c>
      <c r="I65" s="53">
        <v>1.255272505</v>
      </c>
      <c r="J65" s="53">
        <v>4.905369469</v>
      </c>
      <c r="K65" s="53">
        <v>1.1760912590000001</v>
      </c>
      <c r="L65" s="53">
        <v>1.361727836</v>
      </c>
      <c r="M65" s="53">
        <v>0.30704198166364</v>
      </c>
      <c r="N65" s="52">
        <v>20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</row>
    <row r="66" spans="1:19">
      <c r="A66" s="52">
        <v>661178000</v>
      </c>
      <c r="B66" s="52">
        <v>86</v>
      </c>
      <c r="C66" s="52">
        <v>144</v>
      </c>
      <c r="D66" s="52">
        <v>1</v>
      </c>
      <c r="E66" s="52">
        <v>17</v>
      </c>
      <c r="F66" s="52">
        <v>0</v>
      </c>
      <c r="G66" s="52">
        <v>0</v>
      </c>
      <c r="H66" s="52">
        <v>0</v>
      </c>
      <c r="I66" s="53">
        <v>1.255272505</v>
      </c>
      <c r="J66" s="53">
        <v>0</v>
      </c>
      <c r="K66" s="53">
        <v>0</v>
      </c>
      <c r="L66" s="53">
        <v>0</v>
      </c>
      <c r="M66" s="53">
        <v>0.30704198166364</v>
      </c>
      <c r="N66" s="52">
        <v>144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</row>
    <row r="67" spans="1:19">
      <c r="A67" s="52">
        <v>684240000</v>
      </c>
      <c r="B67" s="52">
        <v>112</v>
      </c>
      <c r="C67" s="52">
        <v>8</v>
      </c>
      <c r="D67" s="52">
        <v>0</v>
      </c>
      <c r="E67" s="52">
        <v>14</v>
      </c>
      <c r="F67" s="52">
        <v>4780</v>
      </c>
      <c r="G67" s="52">
        <v>0</v>
      </c>
      <c r="H67" s="52">
        <v>1</v>
      </c>
      <c r="I67" s="53">
        <v>1.1760912590000001</v>
      </c>
      <c r="J67" s="53">
        <v>3.6795187440000001</v>
      </c>
      <c r="K67" s="53">
        <v>0</v>
      </c>
      <c r="L67" s="53">
        <v>0.30102999600000002</v>
      </c>
      <c r="M67" s="53">
        <v>0.28085485879582001</v>
      </c>
      <c r="N67" s="52">
        <v>8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</row>
    <row r="68" spans="1:19">
      <c r="A68" s="52">
        <v>604323000</v>
      </c>
      <c r="B68" s="52">
        <v>159</v>
      </c>
      <c r="C68" s="52">
        <v>4</v>
      </c>
      <c r="D68" s="52">
        <v>0</v>
      </c>
      <c r="E68" s="52">
        <v>13</v>
      </c>
      <c r="F68" s="52">
        <v>1620</v>
      </c>
      <c r="G68" s="52">
        <v>5</v>
      </c>
      <c r="H68" s="52">
        <v>3</v>
      </c>
      <c r="I68" s="53">
        <v>1.1461280359999999</v>
      </c>
      <c r="J68" s="53">
        <v>3.2097830150000002</v>
      </c>
      <c r="K68" s="53">
        <v>0.77815124999999996</v>
      </c>
      <c r="L68" s="53">
        <v>0.60205999099999996</v>
      </c>
      <c r="M68" s="53">
        <v>0.27130805673564601</v>
      </c>
      <c r="N68" s="52">
        <v>4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</row>
    <row r="69" spans="1:19">
      <c r="A69" s="52">
        <v>650262000</v>
      </c>
      <c r="B69" s="52">
        <v>22</v>
      </c>
      <c r="C69" s="52">
        <v>13</v>
      </c>
      <c r="D69" s="52">
        <v>0</v>
      </c>
      <c r="E69" s="52">
        <v>12</v>
      </c>
      <c r="F69" s="52">
        <v>17770</v>
      </c>
      <c r="G69" s="52">
        <v>12</v>
      </c>
      <c r="H69" s="52">
        <v>0</v>
      </c>
      <c r="I69" s="53">
        <v>1.1139433519999999</v>
      </c>
      <c r="J69" s="53">
        <v>4.2497118670000003</v>
      </c>
      <c r="K69" s="53">
        <v>1.1139433519999999</v>
      </c>
      <c r="L69" s="53">
        <v>0</v>
      </c>
      <c r="M69" s="53">
        <v>0.261283375533234</v>
      </c>
      <c r="N69" s="52">
        <v>13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</row>
    <row r="70" spans="1:19">
      <c r="A70" s="52">
        <v>621984000</v>
      </c>
      <c r="B70" s="52">
        <v>81</v>
      </c>
      <c r="C70" s="52">
        <v>31</v>
      </c>
      <c r="D70" s="52">
        <v>0</v>
      </c>
      <c r="E70" s="52">
        <v>12</v>
      </c>
      <c r="F70" s="52">
        <v>280</v>
      </c>
      <c r="G70" s="52">
        <v>14</v>
      </c>
      <c r="H70" s="52">
        <v>4</v>
      </c>
      <c r="I70" s="53">
        <v>1.1139433519999999</v>
      </c>
      <c r="J70" s="53">
        <v>2.4487063199999999</v>
      </c>
      <c r="K70" s="53">
        <v>1.1760912590000001</v>
      </c>
      <c r="L70" s="53">
        <v>0.69897000399999998</v>
      </c>
      <c r="M70" s="53">
        <v>0.261283375533234</v>
      </c>
      <c r="N70" s="52">
        <v>31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</row>
    <row r="71" spans="1:19">
      <c r="A71" s="52">
        <v>605361000</v>
      </c>
      <c r="B71" s="52">
        <v>87</v>
      </c>
      <c r="C71" s="52">
        <v>24</v>
      </c>
      <c r="D71" s="52">
        <v>0</v>
      </c>
      <c r="E71" s="52">
        <v>12</v>
      </c>
      <c r="F71" s="52">
        <v>820</v>
      </c>
      <c r="G71" s="52">
        <v>1</v>
      </c>
      <c r="H71" s="52">
        <v>7</v>
      </c>
      <c r="I71" s="53">
        <v>1.1139433519999999</v>
      </c>
      <c r="J71" s="53">
        <v>2.9143431569999998</v>
      </c>
      <c r="K71" s="53">
        <v>0.30102999600000002</v>
      </c>
      <c r="L71" s="53">
        <v>0.90308998699999998</v>
      </c>
      <c r="M71" s="53">
        <v>0.261283375533234</v>
      </c>
      <c r="N71" s="52">
        <v>24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</row>
    <row r="72" spans="1:19">
      <c r="A72" s="52">
        <v>661089000</v>
      </c>
      <c r="B72" s="52">
        <v>23</v>
      </c>
      <c r="C72" s="52">
        <v>42</v>
      </c>
      <c r="D72" s="52">
        <v>0</v>
      </c>
      <c r="E72" s="52">
        <v>11</v>
      </c>
      <c r="F72" s="52">
        <v>0</v>
      </c>
      <c r="G72" s="52">
        <v>1</v>
      </c>
      <c r="H72" s="52">
        <v>0</v>
      </c>
      <c r="I72" s="53">
        <v>1.0791812460000001</v>
      </c>
      <c r="J72" s="53">
        <v>0</v>
      </c>
      <c r="K72" s="53">
        <v>0.30102999600000002</v>
      </c>
      <c r="L72" s="53">
        <v>0</v>
      </c>
      <c r="M72" s="53">
        <v>0.25072849162810301</v>
      </c>
      <c r="N72" s="52">
        <v>42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</row>
    <row r="73" spans="1:19">
      <c r="A73" s="52">
        <v>622189000</v>
      </c>
      <c r="B73" s="52">
        <v>24</v>
      </c>
      <c r="C73" s="52">
        <v>12</v>
      </c>
      <c r="D73" s="52">
        <v>0</v>
      </c>
      <c r="E73" s="52">
        <v>11</v>
      </c>
      <c r="F73" s="52">
        <v>5260</v>
      </c>
      <c r="G73" s="52">
        <v>38</v>
      </c>
      <c r="H73" s="52">
        <v>0</v>
      </c>
      <c r="I73" s="53">
        <v>1.0791812460000001</v>
      </c>
      <c r="J73" s="53">
        <v>3.7210683019999999</v>
      </c>
      <c r="K73" s="53">
        <v>1.5910646070000001</v>
      </c>
      <c r="L73" s="53">
        <v>0</v>
      </c>
      <c r="M73" s="53">
        <v>0.25072849162810301</v>
      </c>
      <c r="N73" s="52">
        <v>12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</row>
    <row r="74" spans="1:19">
      <c r="A74" s="52">
        <v>654270000</v>
      </c>
      <c r="B74" s="52">
        <v>63</v>
      </c>
      <c r="C74" s="52">
        <v>33</v>
      </c>
      <c r="D74" s="52">
        <v>0</v>
      </c>
      <c r="E74" s="52">
        <v>11</v>
      </c>
      <c r="F74" s="52">
        <v>39610</v>
      </c>
      <c r="G74" s="52">
        <v>3</v>
      </c>
      <c r="H74" s="52">
        <v>1</v>
      </c>
      <c r="I74" s="53">
        <v>1.0791812460000001</v>
      </c>
      <c r="J74" s="53">
        <v>4.5978158069999999</v>
      </c>
      <c r="K74" s="53">
        <v>0.60205999099999996</v>
      </c>
      <c r="L74" s="53">
        <v>0.30102999600000002</v>
      </c>
      <c r="M74" s="53">
        <v>0.25072849162810301</v>
      </c>
      <c r="N74" s="52">
        <v>33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</row>
    <row r="75" spans="1:19">
      <c r="A75" s="52">
        <v>669659000</v>
      </c>
      <c r="B75" s="52">
        <v>67</v>
      </c>
      <c r="C75" s="52">
        <v>76</v>
      </c>
      <c r="D75" s="52">
        <v>1</v>
      </c>
      <c r="E75" s="52">
        <v>10</v>
      </c>
      <c r="F75" s="52">
        <v>24260</v>
      </c>
      <c r="G75" s="52">
        <v>14</v>
      </c>
      <c r="H75" s="52">
        <v>18</v>
      </c>
      <c r="I75" s="53">
        <v>1.0413926849999999</v>
      </c>
      <c r="J75" s="53">
        <v>4.3849086980000003</v>
      </c>
      <c r="K75" s="53">
        <v>1.1760912590000001</v>
      </c>
      <c r="L75" s="53">
        <v>1.278753601</v>
      </c>
      <c r="M75" s="53">
        <v>0.23958103737766201</v>
      </c>
      <c r="N75" s="52">
        <v>76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</row>
    <row r="76" spans="1:19">
      <c r="A76" s="52">
        <v>679666000</v>
      </c>
      <c r="B76" s="52">
        <v>68</v>
      </c>
      <c r="C76" s="52">
        <v>253</v>
      </c>
      <c r="D76" s="52">
        <v>1</v>
      </c>
      <c r="E76" s="52">
        <v>10</v>
      </c>
      <c r="F76" s="52">
        <v>110380</v>
      </c>
      <c r="G76" s="52">
        <v>1</v>
      </c>
      <c r="H76" s="52">
        <v>13</v>
      </c>
      <c r="I76" s="53">
        <v>1.0413926849999999</v>
      </c>
      <c r="J76" s="53">
        <v>5.0428943239999997</v>
      </c>
      <c r="K76" s="53">
        <v>0.30102999600000002</v>
      </c>
      <c r="L76" s="53">
        <v>1.1461280359999999</v>
      </c>
      <c r="M76" s="53">
        <v>0.23958103737766201</v>
      </c>
      <c r="N76" s="52">
        <v>253</v>
      </c>
      <c r="O76" s="52">
        <v>1</v>
      </c>
      <c r="P76" s="52">
        <v>0</v>
      </c>
      <c r="Q76" s="52">
        <v>0</v>
      </c>
      <c r="R76" s="52">
        <v>0</v>
      </c>
      <c r="S76" s="52">
        <v>0</v>
      </c>
    </row>
    <row r="77" spans="1:19">
      <c r="A77" s="52">
        <v>660772000</v>
      </c>
      <c r="B77" s="52">
        <v>83</v>
      </c>
      <c r="C77" s="52">
        <v>206</v>
      </c>
      <c r="D77" s="52">
        <v>1</v>
      </c>
      <c r="E77" s="52">
        <v>10</v>
      </c>
      <c r="F77" s="52">
        <v>88370</v>
      </c>
      <c r="G77" s="52">
        <v>4</v>
      </c>
      <c r="H77" s="52">
        <v>3</v>
      </c>
      <c r="I77" s="53">
        <v>1.0413926849999999</v>
      </c>
      <c r="J77" s="53">
        <v>4.946309769</v>
      </c>
      <c r="K77" s="53">
        <v>0.69897000399999998</v>
      </c>
      <c r="L77" s="53">
        <v>0.60205999099999996</v>
      </c>
      <c r="M77" s="53">
        <v>0.23958103737766201</v>
      </c>
      <c r="N77" s="52">
        <v>206</v>
      </c>
      <c r="O77" s="52">
        <v>1</v>
      </c>
      <c r="P77" s="52">
        <v>0</v>
      </c>
      <c r="Q77" s="52">
        <v>0</v>
      </c>
      <c r="R77" s="52">
        <v>0</v>
      </c>
      <c r="S77" s="52">
        <v>0</v>
      </c>
    </row>
    <row r="78" spans="1:19">
      <c r="A78" s="52">
        <v>648164000</v>
      </c>
      <c r="B78" s="52">
        <v>96</v>
      </c>
      <c r="C78" s="52">
        <v>45</v>
      </c>
      <c r="D78" s="52">
        <v>0</v>
      </c>
      <c r="E78" s="52">
        <v>10</v>
      </c>
      <c r="F78" s="52">
        <v>0</v>
      </c>
      <c r="G78" s="52">
        <v>0</v>
      </c>
      <c r="H78" s="52">
        <v>14</v>
      </c>
      <c r="I78" s="53">
        <v>1.0413926849999999</v>
      </c>
      <c r="J78" s="53">
        <v>0</v>
      </c>
      <c r="K78" s="53">
        <v>0</v>
      </c>
      <c r="L78" s="53">
        <v>1.1760912590000001</v>
      </c>
      <c r="M78" s="53">
        <v>0.23958103737766201</v>
      </c>
      <c r="N78" s="52">
        <v>45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</row>
    <row r="79" spans="1:19">
      <c r="A79" s="52">
        <v>625041000</v>
      </c>
      <c r="B79" s="52">
        <v>48</v>
      </c>
      <c r="C79" s="52">
        <v>19</v>
      </c>
      <c r="D79" s="52">
        <v>0</v>
      </c>
      <c r="E79" s="52">
        <v>9</v>
      </c>
      <c r="F79" s="52">
        <v>10430</v>
      </c>
      <c r="G79" s="52">
        <v>7</v>
      </c>
      <c r="H79" s="52">
        <v>4</v>
      </c>
      <c r="I79" s="53">
        <v>1</v>
      </c>
      <c r="J79" s="53">
        <v>4.018325945</v>
      </c>
      <c r="K79" s="53">
        <v>0.90308998699999998</v>
      </c>
      <c r="L79" s="53">
        <v>0.69897000399999998</v>
      </c>
      <c r="M79" s="53">
        <v>0.227765614681049</v>
      </c>
      <c r="N79" s="52">
        <v>19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</row>
    <row r="80" spans="1:19">
      <c r="A80" s="52">
        <v>688352000</v>
      </c>
      <c r="B80" s="52">
        <v>54</v>
      </c>
      <c r="C80" s="52">
        <v>152</v>
      </c>
      <c r="D80" s="52">
        <v>1</v>
      </c>
      <c r="E80" s="52">
        <v>9</v>
      </c>
      <c r="F80" s="52">
        <v>13480</v>
      </c>
      <c r="G80" s="52">
        <v>9</v>
      </c>
      <c r="H80" s="52">
        <v>5</v>
      </c>
      <c r="I80" s="53">
        <v>1</v>
      </c>
      <c r="J80" s="53">
        <v>4.1297221090000003</v>
      </c>
      <c r="K80" s="53">
        <v>1</v>
      </c>
      <c r="L80" s="53">
        <v>0.77815124999999996</v>
      </c>
      <c r="M80" s="53">
        <v>0.227765614681049</v>
      </c>
      <c r="N80" s="52">
        <v>152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</row>
    <row r="81" spans="1:19">
      <c r="A81" s="52">
        <v>684253000</v>
      </c>
      <c r="B81" s="52">
        <v>59</v>
      </c>
      <c r="C81" s="52">
        <v>189</v>
      </c>
      <c r="D81" s="52">
        <v>1</v>
      </c>
      <c r="E81" s="52">
        <v>8</v>
      </c>
      <c r="F81" s="52">
        <v>31390</v>
      </c>
      <c r="G81" s="52">
        <v>26</v>
      </c>
      <c r="H81" s="52">
        <v>1</v>
      </c>
      <c r="I81" s="53">
        <v>0.95424250899999996</v>
      </c>
      <c r="J81" s="53">
        <v>4.4968051510000002</v>
      </c>
      <c r="K81" s="53">
        <v>1.4313637640000001</v>
      </c>
      <c r="L81" s="53">
        <v>0.30102999600000002</v>
      </c>
      <c r="M81" s="53">
        <v>0.21518952481589201</v>
      </c>
      <c r="N81" s="52">
        <v>189</v>
      </c>
      <c r="O81" s="52">
        <v>1</v>
      </c>
      <c r="P81" s="52">
        <v>0</v>
      </c>
      <c r="Q81" s="52">
        <v>0</v>
      </c>
      <c r="R81" s="52">
        <v>0</v>
      </c>
      <c r="S81" s="52">
        <v>0</v>
      </c>
    </row>
    <row r="82" spans="1:19">
      <c r="A82" s="52">
        <v>651639000</v>
      </c>
      <c r="B82" s="52">
        <v>130</v>
      </c>
      <c r="C82" s="52">
        <v>0</v>
      </c>
      <c r="D82" s="52">
        <v>0</v>
      </c>
      <c r="E82" s="52">
        <v>7</v>
      </c>
      <c r="F82" s="52">
        <v>13600</v>
      </c>
      <c r="G82" s="52">
        <v>1</v>
      </c>
      <c r="H82" s="52">
        <v>1</v>
      </c>
      <c r="I82" s="53">
        <v>0.90308998699999998</v>
      </c>
      <c r="J82" s="53">
        <v>4.1335708410000001</v>
      </c>
      <c r="K82" s="53">
        <v>0.30102999600000002</v>
      </c>
      <c r="L82" s="53">
        <v>0.30102999600000002</v>
      </c>
      <c r="M82" s="53">
        <v>0.20173646035647799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</row>
    <row r="83" spans="1:19">
      <c r="A83" s="52">
        <v>679910000</v>
      </c>
      <c r="B83" s="52">
        <v>144</v>
      </c>
      <c r="C83" s="52">
        <v>2</v>
      </c>
      <c r="D83" s="52">
        <v>0</v>
      </c>
      <c r="E83" s="52">
        <v>7</v>
      </c>
      <c r="F83" s="52">
        <v>0</v>
      </c>
      <c r="G83" s="52">
        <v>2</v>
      </c>
      <c r="H83" s="52">
        <v>16</v>
      </c>
      <c r="I83" s="53">
        <v>0.90308998699999998</v>
      </c>
      <c r="J83" s="53">
        <v>0</v>
      </c>
      <c r="K83" s="53">
        <v>0.47712125500000002</v>
      </c>
      <c r="L83" s="53">
        <v>1.230448921</v>
      </c>
      <c r="M83" s="53">
        <v>0.20173646035647799</v>
      </c>
      <c r="N83" s="52">
        <v>2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</row>
    <row r="84" spans="1:19">
      <c r="A84" s="52">
        <v>602070000</v>
      </c>
      <c r="B84" s="52">
        <v>149</v>
      </c>
      <c r="C84" s="52">
        <v>5</v>
      </c>
      <c r="D84" s="52">
        <v>0</v>
      </c>
      <c r="E84" s="52">
        <v>7</v>
      </c>
      <c r="F84" s="52">
        <v>450</v>
      </c>
      <c r="G84" s="52">
        <v>5</v>
      </c>
      <c r="H84" s="52">
        <v>18</v>
      </c>
      <c r="I84" s="53">
        <v>0.90308998699999998</v>
      </c>
      <c r="J84" s="53">
        <v>2.6541765420000001</v>
      </c>
      <c r="K84" s="53">
        <v>0.77815124999999996</v>
      </c>
      <c r="L84" s="53">
        <v>1.278753601</v>
      </c>
      <c r="M84" s="53">
        <v>0.20173646035647799</v>
      </c>
      <c r="N84" s="52">
        <v>5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</row>
    <row r="85" spans="1:19">
      <c r="A85" s="52">
        <v>664155000</v>
      </c>
      <c r="B85" s="52">
        <v>33</v>
      </c>
      <c r="C85" s="52">
        <v>38</v>
      </c>
      <c r="D85" s="52">
        <v>0</v>
      </c>
      <c r="E85" s="52">
        <v>6</v>
      </c>
      <c r="F85" s="52">
        <v>8360</v>
      </c>
      <c r="G85" s="52">
        <v>16</v>
      </c>
      <c r="H85" s="52">
        <v>5</v>
      </c>
      <c r="I85" s="53">
        <v>0.84509803999999999</v>
      </c>
      <c r="J85" s="53">
        <v>3.922258223</v>
      </c>
      <c r="K85" s="53">
        <v>1.230448921</v>
      </c>
      <c r="L85" s="53">
        <v>0.77815124999999996</v>
      </c>
      <c r="M85" s="53">
        <v>0.18725678929232201</v>
      </c>
      <c r="N85" s="52">
        <v>38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</row>
    <row r="86" spans="1:19">
      <c r="A86" s="52">
        <v>602072000</v>
      </c>
      <c r="B86" s="52">
        <v>45</v>
      </c>
      <c r="C86" s="52">
        <v>493</v>
      </c>
      <c r="D86" s="52">
        <v>1</v>
      </c>
      <c r="E86" s="52">
        <v>6</v>
      </c>
      <c r="F86" s="52">
        <v>8940</v>
      </c>
      <c r="G86" s="52">
        <v>17</v>
      </c>
      <c r="H86" s="52">
        <v>10</v>
      </c>
      <c r="I86" s="53">
        <v>0.84509803999999999</v>
      </c>
      <c r="J86" s="53">
        <v>3.9513860950000002</v>
      </c>
      <c r="K86" s="53">
        <v>1.255272505</v>
      </c>
      <c r="L86" s="53">
        <v>1.0413926849999999</v>
      </c>
      <c r="M86" s="53">
        <v>0.18725678929232201</v>
      </c>
      <c r="N86" s="52">
        <v>493</v>
      </c>
      <c r="O86" s="52">
        <v>1</v>
      </c>
      <c r="P86" s="52">
        <v>1</v>
      </c>
      <c r="Q86" s="52">
        <v>0</v>
      </c>
      <c r="R86" s="52">
        <v>0</v>
      </c>
      <c r="S86" s="52">
        <v>0</v>
      </c>
    </row>
    <row r="87" spans="1:19">
      <c r="A87" s="52">
        <v>662225000</v>
      </c>
      <c r="B87" s="52">
        <v>85</v>
      </c>
      <c r="C87" s="52">
        <v>52</v>
      </c>
      <c r="D87" s="52">
        <v>0</v>
      </c>
      <c r="E87" s="52">
        <v>6</v>
      </c>
      <c r="F87" s="52">
        <v>14880</v>
      </c>
      <c r="G87" s="52">
        <v>26</v>
      </c>
      <c r="H87" s="52">
        <v>5</v>
      </c>
      <c r="I87" s="53">
        <v>0.84509803999999999</v>
      </c>
      <c r="J87" s="53">
        <v>4.172632117</v>
      </c>
      <c r="K87" s="53">
        <v>1.4313637640000001</v>
      </c>
      <c r="L87" s="53">
        <v>0.77815124999999996</v>
      </c>
      <c r="M87" s="53">
        <v>0.18725678929232201</v>
      </c>
      <c r="N87" s="52">
        <v>52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</row>
    <row r="88" spans="1:19">
      <c r="A88" s="52">
        <v>605614000</v>
      </c>
      <c r="B88" s="52">
        <v>106</v>
      </c>
      <c r="C88" s="52">
        <v>7</v>
      </c>
      <c r="D88" s="52">
        <v>0</v>
      </c>
      <c r="E88" s="52">
        <v>6</v>
      </c>
      <c r="F88" s="52">
        <v>3130</v>
      </c>
      <c r="G88" s="52">
        <v>17</v>
      </c>
      <c r="H88" s="52">
        <v>8</v>
      </c>
      <c r="I88" s="53">
        <v>0.84509803999999999</v>
      </c>
      <c r="J88" s="53">
        <v>3.4956830679999999</v>
      </c>
      <c r="K88" s="53">
        <v>1.255272505</v>
      </c>
      <c r="L88" s="53">
        <v>0.95424250899999996</v>
      </c>
      <c r="M88" s="53">
        <v>0.18725678929232201</v>
      </c>
      <c r="N88" s="52">
        <v>7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</row>
    <row r="89" spans="1:19">
      <c r="A89" s="52">
        <v>632309000</v>
      </c>
      <c r="B89" s="52">
        <v>142</v>
      </c>
      <c r="C89" s="52">
        <v>1</v>
      </c>
      <c r="D89" s="52">
        <v>0</v>
      </c>
      <c r="E89" s="52">
        <v>6</v>
      </c>
      <c r="F89" s="52">
        <v>5710</v>
      </c>
      <c r="G89" s="52">
        <v>7</v>
      </c>
      <c r="H89" s="52">
        <v>4</v>
      </c>
      <c r="I89" s="53">
        <v>0.84509803999999999</v>
      </c>
      <c r="J89" s="53">
        <v>3.7567121600000002</v>
      </c>
      <c r="K89" s="53">
        <v>0.90308998699999998</v>
      </c>
      <c r="L89" s="53">
        <v>0.69897000399999998</v>
      </c>
      <c r="M89" s="53">
        <v>0.18725678929232201</v>
      </c>
      <c r="N89" s="52">
        <v>1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</row>
    <row r="90" spans="1:19">
      <c r="A90" s="52">
        <v>653607000</v>
      </c>
      <c r="B90" s="52">
        <v>160</v>
      </c>
      <c r="C90" s="52">
        <v>2</v>
      </c>
      <c r="D90" s="52">
        <v>0</v>
      </c>
      <c r="E90" s="52">
        <v>6</v>
      </c>
      <c r="F90" s="52">
        <v>630</v>
      </c>
      <c r="G90" s="52">
        <v>45</v>
      </c>
      <c r="H90" s="52">
        <v>4</v>
      </c>
      <c r="I90" s="53">
        <v>0.84509803999999999</v>
      </c>
      <c r="J90" s="53">
        <v>2.8000293589999998</v>
      </c>
      <c r="K90" s="53">
        <v>1.662757832</v>
      </c>
      <c r="L90" s="53">
        <v>0.69897000399999998</v>
      </c>
      <c r="M90" s="53">
        <v>0.18725678929232201</v>
      </c>
      <c r="N90" s="52">
        <v>2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</row>
    <row r="91" spans="1:19">
      <c r="A91" s="52">
        <v>661088000</v>
      </c>
      <c r="B91" s="52">
        <v>14</v>
      </c>
      <c r="C91" s="52">
        <v>17</v>
      </c>
      <c r="D91" s="52">
        <v>0</v>
      </c>
      <c r="E91" s="52">
        <v>5</v>
      </c>
      <c r="F91" s="52">
        <v>0</v>
      </c>
      <c r="G91" s="52">
        <v>0</v>
      </c>
      <c r="H91" s="52">
        <v>0</v>
      </c>
      <c r="I91" s="53">
        <v>0.77815124999999996</v>
      </c>
      <c r="J91" s="53">
        <v>0</v>
      </c>
      <c r="K91" s="53">
        <v>0</v>
      </c>
      <c r="L91" s="53">
        <v>0</v>
      </c>
      <c r="M91" s="53">
        <v>0.17155181583565501</v>
      </c>
      <c r="N91" s="52">
        <v>17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</row>
    <row r="92" spans="1:19">
      <c r="A92" s="52">
        <v>659576000</v>
      </c>
      <c r="B92" s="52">
        <v>36</v>
      </c>
      <c r="C92" s="52">
        <v>12</v>
      </c>
      <c r="D92" s="52">
        <v>0</v>
      </c>
      <c r="E92" s="52">
        <v>5</v>
      </c>
      <c r="F92" s="52">
        <v>360</v>
      </c>
      <c r="G92" s="52">
        <v>44</v>
      </c>
      <c r="H92" s="52">
        <v>13</v>
      </c>
      <c r="I92" s="53">
        <v>0.77815124999999996</v>
      </c>
      <c r="J92" s="53">
        <v>2.557507202</v>
      </c>
      <c r="K92" s="53">
        <v>1.653212514</v>
      </c>
      <c r="L92" s="53">
        <v>1.1461280359999999</v>
      </c>
      <c r="M92" s="53">
        <v>0.17155181583565501</v>
      </c>
      <c r="N92" s="52">
        <v>12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</row>
    <row r="93" spans="1:19">
      <c r="A93" s="52">
        <v>625042000</v>
      </c>
      <c r="B93" s="52">
        <v>47</v>
      </c>
      <c r="C93" s="52">
        <v>15</v>
      </c>
      <c r="D93" s="52">
        <v>0</v>
      </c>
      <c r="E93" s="52">
        <v>5</v>
      </c>
      <c r="F93" s="52">
        <v>8680</v>
      </c>
      <c r="G93" s="52">
        <v>9</v>
      </c>
      <c r="H93" s="52">
        <v>6</v>
      </c>
      <c r="I93" s="53">
        <v>0.77815124999999996</v>
      </c>
      <c r="J93" s="53">
        <v>3.9385697560000001</v>
      </c>
      <c r="K93" s="53">
        <v>1</v>
      </c>
      <c r="L93" s="53">
        <v>0.84509803999999999</v>
      </c>
      <c r="M93" s="53">
        <v>0.17155181583565501</v>
      </c>
      <c r="N93" s="52">
        <v>15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</row>
    <row r="94" spans="1:19">
      <c r="A94" s="52">
        <v>602152000</v>
      </c>
      <c r="B94" s="52">
        <v>93</v>
      </c>
      <c r="C94" s="52">
        <v>33</v>
      </c>
      <c r="D94" s="52">
        <v>0</v>
      </c>
      <c r="E94" s="52">
        <v>5</v>
      </c>
      <c r="F94" s="52">
        <v>0</v>
      </c>
      <c r="G94" s="52">
        <v>48</v>
      </c>
      <c r="H94" s="52">
        <v>22</v>
      </c>
      <c r="I94" s="53">
        <v>0.77815124999999996</v>
      </c>
      <c r="J94" s="53">
        <v>0</v>
      </c>
      <c r="K94" s="53">
        <v>1.69019608</v>
      </c>
      <c r="L94" s="53">
        <v>1.361727836</v>
      </c>
      <c r="M94" s="53">
        <v>0.17155181583565501</v>
      </c>
      <c r="N94" s="52">
        <v>33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</row>
    <row r="95" spans="1:19">
      <c r="A95" s="52">
        <v>632804000</v>
      </c>
      <c r="B95" s="52">
        <v>41</v>
      </c>
      <c r="C95" s="52">
        <v>18</v>
      </c>
      <c r="D95" s="52">
        <v>0</v>
      </c>
      <c r="E95" s="52">
        <v>4</v>
      </c>
      <c r="F95" s="52">
        <v>28220</v>
      </c>
      <c r="G95" s="52">
        <v>1197</v>
      </c>
      <c r="H95" s="52">
        <v>14</v>
      </c>
      <c r="I95" s="53">
        <v>0.69897000399999998</v>
      </c>
      <c r="J95" s="53">
        <v>4.4505723990000003</v>
      </c>
      <c r="K95" s="53">
        <v>3.0784568179999998</v>
      </c>
      <c r="L95" s="53">
        <v>1.1760912590000001</v>
      </c>
      <c r="M95" s="53">
        <v>0.15434655679078699</v>
      </c>
      <c r="N95" s="52">
        <v>18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</row>
    <row r="96" spans="1:19">
      <c r="A96" s="52">
        <v>604342000</v>
      </c>
      <c r="B96" s="52">
        <v>114</v>
      </c>
      <c r="C96" s="52">
        <v>98</v>
      </c>
      <c r="D96" s="52">
        <v>1</v>
      </c>
      <c r="E96" s="52">
        <v>4</v>
      </c>
      <c r="F96" s="52">
        <v>0</v>
      </c>
      <c r="G96" s="52">
        <v>0</v>
      </c>
      <c r="H96" s="52">
        <v>4</v>
      </c>
      <c r="I96" s="53">
        <v>0.69897000399999998</v>
      </c>
      <c r="J96" s="53">
        <v>0</v>
      </c>
      <c r="K96" s="53">
        <v>0</v>
      </c>
      <c r="L96" s="53">
        <v>0.69897000399999998</v>
      </c>
      <c r="M96" s="53">
        <v>0.15434655679078699</v>
      </c>
      <c r="N96" s="52">
        <v>98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</row>
    <row r="97" spans="1:19">
      <c r="A97" s="52">
        <v>679892000</v>
      </c>
      <c r="B97" s="52">
        <v>127</v>
      </c>
      <c r="C97" s="52">
        <v>0</v>
      </c>
      <c r="D97" s="52">
        <v>0</v>
      </c>
      <c r="E97" s="52">
        <v>4</v>
      </c>
      <c r="F97" s="52">
        <v>0</v>
      </c>
      <c r="G97" s="52">
        <v>1</v>
      </c>
      <c r="H97" s="52">
        <v>0</v>
      </c>
      <c r="I97" s="53">
        <v>0.69897000399999998</v>
      </c>
      <c r="J97" s="53">
        <v>0</v>
      </c>
      <c r="K97" s="53">
        <v>0.30102999600000002</v>
      </c>
      <c r="L97" s="53">
        <v>0</v>
      </c>
      <c r="M97" s="53">
        <v>0.15434655679078699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</row>
    <row r="98" spans="1:19">
      <c r="A98" s="52">
        <v>648076000</v>
      </c>
      <c r="B98" s="52">
        <v>140</v>
      </c>
      <c r="C98" s="52">
        <v>111</v>
      </c>
      <c r="D98" s="52">
        <v>1</v>
      </c>
      <c r="E98" s="52">
        <v>4</v>
      </c>
      <c r="F98" s="52">
        <v>3940</v>
      </c>
      <c r="G98" s="52">
        <v>3</v>
      </c>
      <c r="H98" s="52">
        <v>0</v>
      </c>
      <c r="I98" s="53">
        <v>0.69897000399999998</v>
      </c>
      <c r="J98" s="53">
        <v>3.5956064350000001</v>
      </c>
      <c r="K98" s="53">
        <v>0.60205999099999996</v>
      </c>
      <c r="L98" s="53">
        <v>0</v>
      </c>
      <c r="M98" s="53">
        <v>0.15434655679078699</v>
      </c>
      <c r="N98" s="52">
        <v>111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</row>
    <row r="99" spans="1:19">
      <c r="A99" s="52">
        <v>621085000</v>
      </c>
      <c r="B99" s="52">
        <v>153</v>
      </c>
      <c r="C99" s="52">
        <v>4</v>
      </c>
      <c r="D99" s="52">
        <v>0</v>
      </c>
      <c r="E99" s="52">
        <v>4</v>
      </c>
      <c r="F99" s="52">
        <v>250</v>
      </c>
      <c r="G99" s="52">
        <v>0</v>
      </c>
      <c r="H99" s="52">
        <v>8</v>
      </c>
      <c r="I99" s="53">
        <v>0.69897000399999998</v>
      </c>
      <c r="J99" s="53">
        <v>2.3996737210000001</v>
      </c>
      <c r="K99" s="53">
        <v>0</v>
      </c>
      <c r="L99" s="53">
        <v>0.95424250899999996</v>
      </c>
      <c r="M99" s="53">
        <v>0.15434655679078699</v>
      </c>
      <c r="N99" s="52">
        <v>4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</row>
    <row r="100" spans="1:19">
      <c r="A100" s="52">
        <v>656135000</v>
      </c>
      <c r="B100" s="52">
        <v>155</v>
      </c>
      <c r="C100" s="52">
        <v>1</v>
      </c>
      <c r="D100" s="52">
        <v>0</v>
      </c>
      <c r="E100" s="52">
        <v>4</v>
      </c>
      <c r="F100" s="52">
        <v>16460</v>
      </c>
      <c r="G100" s="52">
        <v>0</v>
      </c>
      <c r="H100" s="52">
        <v>3</v>
      </c>
      <c r="I100" s="53">
        <v>0.69897000399999998</v>
      </c>
      <c r="J100" s="53">
        <v>4.216456215</v>
      </c>
      <c r="K100" s="53">
        <v>0</v>
      </c>
      <c r="L100" s="53">
        <v>0.60205999099999996</v>
      </c>
      <c r="M100" s="53">
        <v>0.15434655679078699</v>
      </c>
      <c r="N100" s="52">
        <v>1</v>
      </c>
      <c r="O100" s="52">
        <v>0</v>
      </c>
      <c r="P100" s="52">
        <v>0</v>
      </c>
      <c r="Q100" s="52">
        <v>0</v>
      </c>
      <c r="R100" s="52">
        <v>0</v>
      </c>
      <c r="S100" s="52">
        <v>0</v>
      </c>
    </row>
    <row r="101" spans="1:19">
      <c r="A101" s="52">
        <v>605360000</v>
      </c>
      <c r="B101" s="52">
        <v>158</v>
      </c>
      <c r="C101" s="52">
        <v>1</v>
      </c>
      <c r="D101" s="52">
        <v>0</v>
      </c>
      <c r="E101" s="52">
        <v>4</v>
      </c>
      <c r="F101" s="52">
        <v>630</v>
      </c>
      <c r="G101" s="52">
        <v>2</v>
      </c>
      <c r="H101" s="52">
        <v>0</v>
      </c>
      <c r="I101" s="53">
        <v>0.69897000399999998</v>
      </c>
      <c r="J101" s="53">
        <v>2.8000293589999998</v>
      </c>
      <c r="K101" s="53">
        <v>0.47712125500000002</v>
      </c>
      <c r="L101" s="53">
        <v>0</v>
      </c>
      <c r="M101" s="53">
        <v>0.15434655679078699</v>
      </c>
      <c r="N101" s="52">
        <v>1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</row>
    <row r="102" spans="1:19">
      <c r="A102" s="52">
        <v>669948000</v>
      </c>
      <c r="B102" s="52">
        <v>13</v>
      </c>
      <c r="C102" s="52">
        <v>5</v>
      </c>
      <c r="D102" s="52">
        <v>0</v>
      </c>
      <c r="E102" s="52">
        <v>3</v>
      </c>
      <c r="F102" s="52">
        <v>280</v>
      </c>
      <c r="G102" s="52">
        <v>0</v>
      </c>
      <c r="H102" s="52">
        <v>4</v>
      </c>
      <c r="I102" s="53">
        <v>0.60205999099999996</v>
      </c>
      <c r="J102" s="53">
        <v>2.4487063199999999</v>
      </c>
      <c r="K102" s="53">
        <v>0</v>
      </c>
      <c r="L102" s="53">
        <v>0.69897000399999998</v>
      </c>
      <c r="M102" s="53">
        <v>0.13523839323182801</v>
      </c>
      <c r="N102" s="52">
        <v>5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</row>
    <row r="103" spans="1:19">
      <c r="A103" s="52">
        <v>648237000</v>
      </c>
      <c r="B103" s="52">
        <v>56</v>
      </c>
      <c r="C103" s="52">
        <v>16</v>
      </c>
      <c r="D103" s="52">
        <v>0</v>
      </c>
      <c r="E103" s="52">
        <v>3</v>
      </c>
      <c r="F103" s="52">
        <v>0</v>
      </c>
      <c r="G103" s="52">
        <v>2</v>
      </c>
      <c r="H103" s="52">
        <v>3</v>
      </c>
      <c r="I103" s="53">
        <v>0.60205999099999996</v>
      </c>
      <c r="J103" s="53">
        <v>0</v>
      </c>
      <c r="K103" s="53">
        <v>0.47712125500000002</v>
      </c>
      <c r="L103" s="53">
        <v>0.60205999099999996</v>
      </c>
      <c r="M103" s="53">
        <v>0.13523839323182801</v>
      </c>
      <c r="N103" s="52">
        <v>16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</row>
    <row r="104" spans="1:19">
      <c r="A104" s="52">
        <v>621260000</v>
      </c>
      <c r="B104" s="52">
        <v>65</v>
      </c>
      <c r="C104" s="52">
        <v>391</v>
      </c>
      <c r="D104" s="52">
        <v>1</v>
      </c>
      <c r="E104" s="52">
        <v>3</v>
      </c>
      <c r="F104" s="52">
        <v>36040</v>
      </c>
      <c r="G104" s="52">
        <v>0</v>
      </c>
      <c r="H104" s="52">
        <v>15</v>
      </c>
      <c r="I104" s="53">
        <v>0.60205999099999996</v>
      </c>
      <c r="J104" s="53">
        <v>4.5567968319999999</v>
      </c>
      <c r="K104" s="53">
        <v>0</v>
      </c>
      <c r="L104" s="53">
        <v>1.204119983</v>
      </c>
      <c r="M104" s="53">
        <v>0.13523839323182801</v>
      </c>
      <c r="N104" s="52">
        <v>391</v>
      </c>
      <c r="O104" s="52">
        <v>1</v>
      </c>
      <c r="P104" s="52">
        <v>0</v>
      </c>
      <c r="Q104" s="52">
        <v>0</v>
      </c>
      <c r="R104" s="52">
        <v>0</v>
      </c>
      <c r="S104" s="52">
        <v>0</v>
      </c>
    </row>
    <row r="105" spans="1:19">
      <c r="A105" s="52">
        <v>604255000</v>
      </c>
      <c r="B105" s="52">
        <v>66</v>
      </c>
      <c r="C105" s="52">
        <v>14</v>
      </c>
      <c r="D105" s="52">
        <v>0</v>
      </c>
      <c r="E105" s="52">
        <v>3</v>
      </c>
      <c r="F105" s="52">
        <v>350</v>
      </c>
      <c r="G105" s="52">
        <v>4</v>
      </c>
      <c r="H105" s="52">
        <v>4</v>
      </c>
      <c r="I105" s="53">
        <v>0.60205999099999996</v>
      </c>
      <c r="J105" s="53">
        <v>2.545307116</v>
      </c>
      <c r="K105" s="53">
        <v>0.69897000399999998</v>
      </c>
      <c r="L105" s="53">
        <v>0.69897000399999998</v>
      </c>
      <c r="M105" s="53">
        <v>0.13523839323182801</v>
      </c>
      <c r="N105" s="52">
        <v>14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</row>
    <row r="106" spans="1:19">
      <c r="A106" s="52">
        <v>656138000</v>
      </c>
      <c r="B106" s="52">
        <v>107</v>
      </c>
      <c r="C106" s="52">
        <v>12</v>
      </c>
      <c r="D106" s="52">
        <v>0</v>
      </c>
      <c r="E106" s="52">
        <v>3</v>
      </c>
      <c r="F106" s="52">
        <v>7970</v>
      </c>
      <c r="G106" s="52">
        <v>17</v>
      </c>
      <c r="H106" s="52">
        <v>17</v>
      </c>
      <c r="I106" s="53">
        <v>0.60205999099999996</v>
      </c>
      <c r="J106" s="53">
        <v>3.9015128090000002</v>
      </c>
      <c r="K106" s="53">
        <v>1.255272505</v>
      </c>
      <c r="L106" s="53">
        <v>1.255272505</v>
      </c>
      <c r="M106" s="53">
        <v>0.13523839323182801</v>
      </c>
      <c r="N106" s="52">
        <v>12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</row>
    <row r="107" spans="1:19">
      <c r="A107" s="52">
        <v>605359000</v>
      </c>
      <c r="B107" s="52">
        <v>135</v>
      </c>
      <c r="C107" s="52">
        <v>0</v>
      </c>
      <c r="D107" s="52">
        <v>0</v>
      </c>
      <c r="E107" s="52">
        <v>3</v>
      </c>
      <c r="F107" s="52">
        <v>630</v>
      </c>
      <c r="G107" s="52">
        <v>0</v>
      </c>
      <c r="H107" s="52">
        <v>1</v>
      </c>
      <c r="I107" s="53">
        <v>0.60205999099999996</v>
      </c>
      <c r="J107" s="53">
        <v>2.8000293589999998</v>
      </c>
      <c r="K107" s="53">
        <v>0</v>
      </c>
      <c r="L107" s="53">
        <v>0.30102999600000002</v>
      </c>
      <c r="M107" s="53">
        <v>0.13523839323182801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</row>
    <row r="108" spans="1:19">
      <c r="A108" s="52">
        <v>656136000</v>
      </c>
      <c r="B108" s="52">
        <v>151</v>
      </c>
      <c r="C108" s="52">
        <v>2</v>
      </c>
      <c r="D108" s="52">
        <v>0</v>
      </c>
      <c r="E108" s="52">
        <v>3</v>
      </c>
      <c r="F108" s="52">
        <v>0</v>
      </c>
      <c r="G108" s="52">
        <v>11</v>
      </c>
      <c r="H108" s="52">
        <v>2</v>
      </c>
      <c r="I108" s="53">
        <v>0.60205999099999996</v>
      </c>
      <c r="J108" s="53">
        <v>0</v>
      </c>
      <c r="K108" s="53">
        <v>1.0791812460000001</v>
      </c>
      <c r="L108" s="53">
        <v>0.47712125500000002</v>
      </c>
      <c r="M108" s="53">
        <v>0.13523839323182801</v>
      </c>
      <c r="N108" s="52">
        <v>2</v>
      </c>
      <c r="O108" s="52">
        <v>0</v>
      </c>
      <c r="P108" s="52">
        <v>0</v>
      </c>
      <c r="Q108" s="52">
        <v>0</v>
      </c>
      <c r="R108" s="52">
        <v>0</v>
      </c>
      <c r="S108" s="52">
        <v>0</v>
      </c>
    </row>
    <row r="109" spans="1:19">
      <c r="A109" s="52">
        <v>669947000</v>
      </c>
      <c r="B109" s="52">
        <v>154</v>
      </c>
      <c r="C109" s="52">
        <v>4</v>
      </c>
      <c r="D109" s="52">
        <v>0</v>
      </c>
      <c r="E109" s="52">
        <v>3</v>
      </c>
      <c r="F109" s="52">
        <v>560</v>
      </c>
      <c r="G109" s="52">
        <v>1</v>
      </c>
      <c r="H109" s="52">
        <v>2</v>
      </c>
      <c r="I109" s="53">
        <v>0.60205999099999996</v>
      </c>
      <c r="J109" s="53">
        <v>2.7489628609999999</v>
      </c>
      <c r="K109" s="53">
        <v>0.30102999600000002</v>
      </c>
      <c r="L109" s="53">
        <v>0.47712125500000002</v>
      </c>
      <c r="M109" s="53">
        <v>0.13523839323182801</v>
      </c>
      <c r="N109" s="52">
        <v>4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</row>
    <row r="110" spans="1:19">
      <c r="A110" s="52">
        <v>602133000</v>
      </c>
      <c r="B110" s="52">
        <v>16</v>
      </c>
      <c r="C110" s="52">
        <v>145</v>
      </c>
      <c r="D110" s="52">
        <v>1</v>
      </c>
      <c r="E110" s="52">
        <v>2</v>
      </c>
      <c r="F110" s="52">
        <v>7400</v>
      </c>
      <c r="G110" s="52">
        <v>1</v>
      </c>
      <c r="H110" s="52">
        <v>1</v>
      </c>
      <c r="I110" s="53">
        <v>0.47712125500000002</v>
      </c>
      <c r="J110" s="53">
        <v>3.869290404</v>
      </c>
      <c r="K110" s="53">
        <v>0.30102999600000002</v>
      </c>
      <c r="L110" s="53">
        <v>0.30102999600000002</v>
      </c>
      <c r="M110" s="53">
        <v>0.11358768543115701</v>
      </c>
      <c r="N110" s="52">
        <v>145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</row>
    <row r="111" spans="1:19">
      <c r="A111" s="52">
        <v>650131000</v>
      </c>
      <c r="B111" s="52">
        <v>18</v>
      </c>
      <c r="C111" s="52">
        <v>37</v>
      </c>
      <c r="D111" s="52">
        <v>0</v>
      </c>
      <c r="E111" s="52">
        <v>2</v>
      </c>
      <c r="F111" s="52">
        <v>14770</v>
      </c>
      <c r="G111" s="52">
        <v>0</v>
      </c>
      <c r="H111" s="52">
        <v>0</v>
      </c>
      <c r="I111" s="53">
        <v>0.47712125500000002</v>
      </c>
      <c r="J111" s="53">
        <v>4.1694098979999996</v>
      </c>
      <c r="K111" s="53">
        <v>0</v>
      </c>
      <c r="L111" s="53">
        <v>0</v>
      </c>
      <c r="M111" s="53">
        <v>0.11358768543115701</v>
      </c>
      <c r="N111" s="52">
        <v>37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</row>
    <row r="112" spans="1:19">
      <c r="A112" s="52">
        <v>679912000</v>
      </c>
      <c r="B112" s="52">
        <v>21</v>
      </c>
      <c r="C112" s="52">
        <v>12</v>
      </c>
      <c r="D112" s="52">
        <v>0</v>
      </c>
      <c r="E112" s="52">
        <v>2</v>
      </c>
      <c r="F112" s="52">
        <v>2220</v>
      </c>
      <c r="G112" s="52">
        <v>0</v>
      </c>
      <c r="H112" s="52">
        <v>0</v>
      </c>
      <c r="I112" s="53">
        <v>0.47712125500000002</v>
      </c>
      <c r="J112" s="53">
        <v>3.3465485589999999</v>
      </c>
      <c r="K112" s="53">
        <v>0</v>
      </c>
      <c r="L112" s="53">
        <v>0</v>
      </c>
      <c r="M112" s="53">
        <v>0.11358768543115701</v>
      </c>
      <c r="N112" s="52">
        <v>12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</row>
    <row r="113" spans="1:19">
      <c r="A113" s="52">
        <v>669644000</v>
      </c>
      <c r="B113" s="52">
        <v>28</v>
      </c>
      <c r="C113" s="52">
        <v>10</v>
      </c>
      <c r="D113" s="52">
        <v>0</v>
      </c>
      <c r="E113" s="52">
        <v>2</v>
      </c>
      <c r="F113" s="52">
        <v>33550</v>
      </c>
      <c r="G113" s="52">
        <v>3</v>
      </c>
      <c r="H113" s="52">
        <v>47</v>
      </c>
      <c r="I113" s="53">
        <v>0.47712125500000002</v>
      </c>
      <c r="J113" s="53">
        <v>4.525705469</v>
      </c>
      <c r="K113" s="53">
        <v>0.60205999099999996</v>
      </c>
      <c r="L113" s="53">
        <v>1.6812412370000001</v>
      </c>
      <c r="M113" s="53">
        <v>0.11358768543115701</v>
      </c>
      <c r="N113" s="52">
        <v>10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</row>
    <row r="114" spans="1:19">
      <c r="A114" s="52">
        <v>674784000</v>
      </c>
      <c r="B114" s="52">
        <v>34</v>
      </c>
      <c r="C114" s="52">
        <v>5</v>
      </c>
      <c r="D114" s="52">
        <v>0</v>
      </c>
      <c r="E114" s="52">
        <v>2</v>
      </c>
      <c r="F114" s="52">
        <v>1360</v>
      </c>
      <c r="G114" s="52">
        <v>0</v>
      </c>
      <c r="H114" s="52">
        <v>1</v>
      </c>
      <c r="I114" s="53">
        <v>0.47712125500000002</v>
      </c>
      <c r="J114" s="53">
        <v>3.1338581250000002</v>
      </c>
      <c r="K114" s="53">
        <v>0</v>
      </c>
      <c r="L114" s="53">
        <v>0.30102999600000002</v>
      </c>
      <c r="M114" s="53">
        <v>0.11358768543115701</v>
      </c>
      <c r="N114" s="52">
        <v>5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</row>
    <row r="115" spans="1:19">
      <c r="A115" s="52">
        <v>665442000</v>
      </c>
      <c r="B115" s="52">
        <v>61</v>
      </c>
      <c r="C115" s="52">
        <v>8</v>
      </c>
      <c r="D115" s="52">
        <v>0</v>
      </c>
      <c r="E115" s="52">
        <v>2</v>
      </c>
      <c r="F115" s="52">
        <v>11780</v>
      </c>
      <c r="G115" s="52">
        <v>1</v>
      </c>
      <c r="H115" s="52">
        <v>0</v>
      </c>
      <c r="I115" s="53">
        <v>0.47712125500000002</v>
      </c>
      <c r="J115" s="53">
        <v>4.0711821559999999</v>
      </c>
      <c r="K115" s="53">
        <v>0.30102999600000002</v>
      </c>
      <c r="L115" s="53">
        <v>0</v>
      </c>
      <c r="M115" s="53">
        <v>0.11358768543115701</v>
      </c>
      <c r="N115" s="52">
        <v>8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</row>
    <row r="116" spans="1:19">
      <c r="A116" s="52">
        <v>629916000</v>
      </c>
      <c r="B116" s="52">
        <v>75</v>
      </c>
      <c r="C116" s="52">
        <v>21</v>
      </c>
      <c r="D116" s="52">
        <v>0</v>
      </c>
      <c r="E116" s="52">
        <v>2</v>
      </c>
      <c r="F116" s="52">
        <v>1920</v>
      </c>
      <c r="G116" s="52">
        <v>41</v>
      </c>
      <c r="H116" s="52">
        <v>3</v>
      </c>
      <c r="I116" s="53">
        <v>0.47712125500000002</v>
      </c>
      <c r="J116" s="53">
        <v>3.2835273649999999</v>
      </c>
      <c r="K116" s="53">
        <v>1.62324929</v>
      </c>
      <c r="L116" s="53">
        <v>0.60205999099999996</v>
      </c>
      <c r="M116" s="53">
        <v>0.11358768543115701</v>
      </c>
      <c r="N116" s="52">
        <v>21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</row>
    <row r="117" spans="1:19">
      <c r="A117" s="52">
        <v>610391000</v>
      </c>
      <c r="B117" s="52">
        <v>78</v>
      </c>
      <c r="C117" s="52">
        <v>8</v>
      </c>
      <c r="D117" s="52">
        <v>0</v>
      </c>
      <c r="E117" s="52">
        <v>2</v>
      </c>
      <c r="F117" s="52">
        <v>49130</v>
      </c>
      <c r="G117" s="52">
        <v>14</v>
      </c>
      <c r="H117" s="52">
        <v>3</v>
      </c>
      <c r="I117" s="53">
        <v>0.47712125500000002</v>
      </c>
      <c r="J117" s="53">
        <v>4.691355604</v>
      </c>
      <c r="K117" s="53">
        <v>1.1760912590000001</v>
      </c>
      <c r="L117" s="53">
        <v>0.60205999099999996</v>
      </c>
      <c r="M117" s="53">
        <v>0.11358768543115701</v>
      </c>
      <c r="N117" s="52">
        <v>8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</row>
    <row r="118" spans="1:19">
      <c r="A118" s="52">
        <v>656134000</v>
      </c>
      <c r="B118" s="52">
        <v>152</v>
      </c>
      <c r="C118" s="52">
        <v>2</v>
      </c>
      <c r="D118" s="52">
        <v>0</v>
      </c>
      <c r="E118" s="52">
        <v>2</v>
      </c>
      <c r="F118" s="52">
        <v>4370</v>
      </c>
      <c r="G118" s="52">
        <v>10</v>
      </c>
      <c r="H118" s="52">
        <v>0</v>
      </c>
      <c r="I118" s="53">
        <v>0.47712125500000002</v>
      </c>
      <c r="J118" s="53">
        <v>3.640580806</v>
      </c>
      <c r="K118" s="53">
        <v>1.0413926849999999</v>
      </c>
      <c r="L118" s="53">
        <v>0</v>
      </c>
      <c r="M118" s="53">
        <v>0.11358768543115701</v>
      </c>
      <c r="N118" s="52">
        <v>2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</row>
    <row r="119" spans="1:19">
      <c r="A119" s="52">
        <v>621083000</v>
      </c>
      <c r="B119" s="52">
        <v>156</v>
      </c>
      <c r="C119" s="52">
        <v>2</v>
      </c>
      <c r="D119" s="52">
        <v>0</v>
      </c>
      <c r="E119" s="52">
        <v>2</v>
      </c>
      <c r="F119" s="52">
        <v>870</v>
      </c>
      <c r="G119" s="52">
        <v>0</v>
      </c>
      <c r="H119" s="52">
        <v>0</v>
      </c>
      <c r="I119" s="53">
        <v>0.47712125500000002</v>
      </c>
      <c r="J119" s="53">
        <v>2.9400181550000002</v>
      </c>
      <c r="K119" s="53">
        <v>0</v>
      </c>
      <c r="L119" s="53">
        <v>0</v>
      </c>
      <c r="M119" s="53">
        <v>0.11358768543115701</v>
      </c>
      <c r="N119" s="52">
        <v>2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</row>
    <row r="120" spans="1:19">
      <c r="A120" s="52">
        <v>679911000</v>
      </c>
      <c r="B120" s="52">
        <v>20</v>
      </c>
      <c r="C120" s="52">
        <v>6</v>
      </c>
      <c r="D120" s="52">
        <v>0</v>
      </c>
      <c r="E120" s="52">
        <v>1</v>
      </c>
      <c r="F120" s="52">
        <v>83780</v>
      </c>
      <c r="G120" s="52">
        <v>0</v>
      </c>
      <c r="H120" s="52">
        <v>0</v>
      </c>
      <c r="I120" s="53">
        <v>0.30102999600000002</v>
      </c>
      <c r="J120" s="53">
        <v>4.9231455400000002</v>
      </c>
      <c r="K120" s="53">
        <v>0</v>
      </c>
      <c r="L120" s="53">
        <v>0</v>
      </c>
      <c r="M120" s="53">
        <v>8.8237061677167203E-2</v>
      </c>
      <c r="N120" s="52">
        <v>6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</row>
    <row r="121" spans="1:19">
      <c r="A121" s="52">
        <v>604308000</v>
      </c>
      <c r="B121" s="52">
        <v>38</v>
      </c>
      <c r="C121" s="52">
        <v>10</v>
      </c>
      <c r="D121" s="52">
        <v>0</v>
      </c>
      <c r="E121" s="52">
        <v>1</v>
      </c>
      <c r="F121" s="52">
        <v>450</v>
      </c>
      <c r="G121" s="52">
        <v>115</v>
      </c>
      <c r="H121" s="52">
        <v>1</v>
      </c>
      <c r="I121" s="53">
        <v>0.30102999600000002</v>
      </c>
      <c r="J121" s="53">
        <v>2.6541765420000001</v>
      </c>
      <c r="K121" s="53">
        <v>2.0644579890000001</v>
      </c>
      <c r="L121" s="53">
        <v>0.30102999600000002</v>
      </c>
      <c r="M121" s="53">
        <v>8.8237061677167203E-2</v>
      </c>
      <c r="N121" s="52">
        <v>10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</row>
    <row r="122" spans="1:19">
      <c r="A122" s="52">
        <v>679390000</v>
      </c>
      <c r="B122" s="52">
        <v>43</v>
      </c>
      <c r="C122" s="52">
        <v>30</v>
      </c>
      <c r="D122" s="52">
        <v>0</v>
      </c>
      <c r="E122" s="52">
        <v>1</v>
      </c>
      <c r="F122" s="52">
        <v>460</v>
      </c>
      <c r="G122" s="52">
        <v>20</v>
      </c>
      <c r="H122" s="52">
        <v>4</v>
      </c>
      <c r="I122" s="53">
        <v>0.30102999600000002</v>
      </c>
      <c r="J122" s="53">
        <v>2.6637009250000001</v>
      </c>
      <c r="K122" s="53">
        <v>1.322219295</v>
      </c>
      <c r="L122" s="53">
        <v>0.69897000399999998</v>
      </c>
      <c r="M122" s="53">
        <v>8.8237061677167203E-2</v>
      </c>
      <c r="N122" s="52">
        <v>30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</row>
    <row r="123" spans="1:19">
      <c r="A123" s="52">
        <v>679391000</v>
      </c>
      <c r="B123" s="52">
        <v>109</v>
      </c>
      <c r="C123" s="52">
        <v>12</v>
      </c>
      <c r="D123" s="52">
        <v>0</v>
      </c>
      <c r="E123" s="52">
        <v>1</v>
      </c>
      <c r="F123" s="52">
        <v>0</v>
      </c>
      <c r="G123" s="52">
        <v>0</v>
      </c>
      <c r="H123" s="52">
        <v>0</v>
      </c>
      <c r="I123" s="53">
        <v>0.30102999600000002</v>
      </c>
      <c r="J123" s="53">
        <v>0</v>
      </c>
      <c r="K123" s="53">
        <v>0</v>
      </c>
      <c r="L123" s="53">
        <v>0</v>
      </c>
      <c r="M123" s="53">
        <v>8.8237061677167203E-2</v>
      </c>
      <c r="N123" s="52">
        <v>12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</row>
    <row r="124" spans="1:19">
      <c r="A124" s="52">
        <v>660806000</v>
      </c>
      <c r="B124" s="52">
        <v>115</v>
      </c>
      <c r="C124" s="52">
        <v>27</v>
      </c>
      <c r="D124" s="52">
        <v>0</v>
      </c>
      <c r="E124" s="52">
        <v>1</v>
      </c>
      <c r="F124" s="52">
        <v>12170</v>
      </c>
      <c r="G124" s="52">
        <v>5</v>
      </c>
      <c r="H124" s="52">
        <v>3</v>
      </c>
      <c r="I124" s="53">
        <v>0.30102999600000002</v>
      </c>
      <c r="J124" s="53">
        <v>4.0853262619999997</v>
      </c>
      <c r="K124" s="53">
        <v>0.77815124999999996</v>
      </c>
      <c r="L124" s="53">
        <v>0.60205999099999996</v>
      </c>
      <c r="M124" s="53">
        <v>8.8237061677167203E-2</v>
      </c>
      <c r="N124" s="52">
        <v>27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</row>
    <row r="125" spans="1:19">
      <c r="A125" s="52">
        <v>633214000</v>
      </c>
      <c r="B125" s="52">
        <v>124</v>
      </c>
      <c r="C125" s="52">
        <v>0</v>
      </c>
      <c r="D125" s="52">
        <v>0</v>
      </c>
      <c r="E125" s="52">
        <v>1</v>
      </c>
      <c r="F125" s="52">
        <v>1570</v>
      </c>
      <c r="G125" s="52">
        <v>0</v>
      </c>
      <c r="H125" s="52">
        <v>0</v>
      </c>
      <c r="I125" s="53">
        <v>0.30102999600000002</v>
      </c>
      <c r="J125" s="53">
        <v>3.1961761850000001</v>
      </c>
      <c r="K125" s="53">
        <v>0</v>
      </c>
      <c r="L125" s="53">
        <v>0</v>
      </c>
      <c r="M125" s="53">
        <v>8.8237061677167203E-2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</row>
    <row r="126" spans="1:19">
      <c r="A126" s="52">
        <v>621086000</v>
      </c>
      <c r="B126" s="52">
        <v>132</v>
      </c>
      <c r="C126" s="52">
        <v>0</v>
      </c>
      <c r="D126" s="52">
        <v>0</v>
      </c>
      <c r="E126" s="52">
        <v>1</v>
      </c>
      <c r="F126" s="52">
        <v>350</v>
      </c>
      <c r="G126" s="52">
        <v>0</v>
      </c>
      <c r="H126" s="52">
        <v>1</v>
      </c>
      <c r="I126" s="53">
        <v>0.30102999600000002</v>
      </c>
      <c r="J126" s="53">
        <v>2.545307116</v>
      </c>
      <c r="K126" s="53">
        <v>0</v>
      </c>
      <c r="L126" s="53">
        <v>0.30102999600000002</v>
      </c>
      <c r="M126" s="53">
        <v>8.8237061677167203E-2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</row>
    <row r="127" spans="1:19">
      <c r="A127" s="52">
        <v>604254000</v>
      </c>
      <c r="B127" s="52">
        <v>136</v>
      </c>
      <c r="C127" s="52">
        <v>0</v>
      </c>
      <c r="D127" s="52">
        <v>0</v>
      </c>
      <c r="E127" s="52">
        <v>1</v>
      </c>
      <c r="F127" s="52">
        <v>18980</v>
      </c>
      <c r="G127" s="52">
        <v>5</v>
      </c>
      <c r="H127" s="52">
        <v>6</v>
      </c>
      <c r="I127" s="53">
        <v>0.30102999600000002</v>
      </c>
      <c r="J127" s="53">
        <v>4.278319089</v>
      </c>
      <c r="K127" s="53">
        <v>0.77815124999999996</v>
      </c>
      <c r="L127" s="53">
        <v>0.84509803999999999</v>
      </c>
      <c r="M127" s="53">
        <v>8.8237061677167203E-2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</row>
    <row r="128" spans="1:19">
      <c r="A128" s="52">
        <v>601624000</v>
      </c>
      <c r="B128" s="52">
        <v>163</v>
      </c>
      <c r="C128" s="52">
        <v>1</v>
      </c>
      <c r="D128" s="52">
        <v>0</v>
      </c>
      <c r="E128" s="52">
        <v>1</v>
      </c>
      <c r="F128" s="52">
        <v>1250</v>
      </c>
      <c r="G128" s="52">
        <v>0</v>
      </c>
      <c r="H128" s="52">
        <v>0</v>
      </c>
      <c r="I128" s="53">
        <v>0.30102999600000002</v>
      </c>
      <c r="J128" s="53">
        <v>3.0972573099999998</v>
      </c>
      <c r="K128" s="53">
        <v>0</v>
      </c>
      <c r="L128" s="53">
        <v>0</v>
      </c>
      <c r="M128" s="53">
        <v>8.8237061677167203E-2</v>
      </c>
      <c r="N128" s="52">
        <v>1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</row>
    <row r="129" spans="1:19">
      <c r="A129" s="52">
        <v>665901000</v>
      </c>
      <c r="B129" s="52">
        <v>8</v>
      </c>
      <c r="C129" s="52">
        <v>3</v>
      </c>
      <c r="D129" s="52">
        <v>0</v>
      </c>
      <c r="E129" s="52">
        <v>0</v>
      </c>
      <c r="F129" s="52">
        <v>2220</v>
      </c>
      <c r="G129" s="52">
        <v>0</v>
      </c>
      <c r="H129" s="52">
        <v>0</v>
      </c>
      <c r="I129" s="53">
        <v>0</v>
      </c>
      <c r="J129" s="53">
        <v>3.3465485589999999</v>
      </c>
      <c r="K129" s="53">
        <v>0</v>
      </c>
      <c r="L129" s="53">
        <v>0</v>
      </c>
      <c r="M129" s="53">
        <v>5.6503444198944798E-2</v>
      </c>
      <c r="N129" s="52">
        <v>3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</row>
    <row r="130" spans="1:19">
      <c r="A130" s="52">
        <v>662379000</v>
      </c>
      <c r="B130" s="52">
        <v>11</v>
      </c>
      <c r="C130" s="52">
        <v>7</v>
      </c>
      <c r="D130" s="52">
        <v>0</v>
      </c>
      <c r="E130" s="52">
        <v>0</v>
      </c>
      <c r="F130" s="52">
        <v>0</v>
      </c>
      <c r="G130" s="52">
        <v>0</v>
      </c>
      <c r="H130" s="52">
        <v>5</v>
      </c>
      <c r="I130" s="53">
        <v>0</v>
      </c>
      <c r="J130" s="53">
        <v>0</v>
      </c>
      <c r="K130" s="53">
        <v>0</v>
      </c>
      <c r="L130" s="53">
        <v>0.77815124999999996</v>
      </c>
      <c r="M130" s="53">
        <v>5.6503444198944798E-2</v>
      </c>
      <c r="N130" s="52">
        <v>7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</row>
    <row r="131" spans="1:19">
      <c r="A131" s="52">
        <v>601222000</v>
      </c>
      <c r="B131" s="52">
        <v>12</v>
      </c>
      <c r="C131" s="52">
        <v>6</v>
      </c>
      <c r="D131" s="52">
        <v>0</v>
      </c>
      <c r="E131" s="52">
        <v>0</v>
      </c>
      <c r="F131" s="52">
        <v>4180</v>
      </c>
      <c r="G131" s="52">
        <v>0</v>
      </c>
      <c r="H131" s="52">
        <v>0</v>
      </c>
      <c r="I131" s="53">
        <v>0</v>
      </c>
      <c r="J131" s="53">
        <v>3.6212801680000002</v>
      </c>
      <c r="K131" s="53">
        <v>0</v>
      </c>
      <c r="L131" s="53">
        <v>0</v>
      </c>
      <c r="M131" s="53">
        <v>5.6503444198944798E-2</v>
      </c>
      <c r="N131" s="52">
        <v>6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</row>
    <row r="132" spans="1:19">
      <c r="A132" s="52">
        <v>648160000</v>
      </c>
      <c r="B132" s="52">
        <v>17</v>
      </c>
      <c r="C132" s="52">
        <v>56</v>
      </c>
      <c r="D132" s="52">
        <v>0</v>
      </c>
      <c r="E132" s="52">
        <v>0</v>
      </c>
      <c r="F132" s="52">
        <v>580</v>
      </c>
      <c r="G132" s="52">
        <v>0</v>
      </c>
      <c r="H132" s="52">
        <v>0</v>
      </c>
      <c r="I132" s="53">
        <v>0</v>
      </c>
      <c r="J132" s="53">
        <v>2.7641761319999998</v>
      </c>
      <c r="K132" s="53">
        <v>0</v>
      </c>
      <c r="L132" s="53">
        <v>0</v>
      </c>
      <c r="M132" s="53">
        <v>5.6503444198944798E-2</v>
      </c>
      <c r="N132" s="52">
        <v>56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</row>
    <row r="133" spans="1:19">
      <c r="A133" s="52">
        <v>601223000</v>
      </c>
      <c r="B133" s="52">
        <v>25</v>
      </c>
      <c r="C133" s="52">
        <v>3</v>
      </c>
      <c r="D133" s="52">
        <v>0</v>
      </c>
      <c r="E133" s="52">
        <v>0</v>
      </c>
      <c r="F133" s="52">
        <v>630</v>
      </c>
      <c r="G133" s="52">
        <v>0</v>
      </c>
      <c r="H133" s="52">
        <v>0</v>
      </c>
      <c r="I133" s="53">
        <v>0</v>
      </c>
      <c r="J133" s="53">
        <v>2.8000293589999998</v>
      </c>
      <c r="K133" s="53">
        <v>0</v>
      </c>
      <c r="L133" s="53">
        <v>0</v>
      </c>
      <c r="M133" s="53">
        <v>5.6503444198944798E-2</v>
      </c>
      <c r="N133" s="52">
        <v>3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</row>
    <row r="134" spans="1:19">
      <c r="A134" s="52">
        <v>624942000</v>
      </c>
      <c r="B134" s="52">
        <v>35</v>
      </c>
      <c r="C134" s="52">
        <v>3</v>
      </c>
      <c r="D134" s="52">
        <v>0</v>
      </c>
      <c r="E134" s="52">
        <v>0</v>
      </c>
      <c r="F134" s="52">
        <v>390</v>
      </c>
      <c r="G134" s="52">
        <v>0</v>
      </c>
      <c r="H134" s="52">
        <v>0</v>
      </c>
      <c r="I134" s="53">
        <v>0</v>
      </c>
      <c r="J134" s="53">
        <v>2.5921767569999998</v>
      </c>
      <c r="K134" s="53">
        <v>0</v>
      </c>
      <c r="L134" s="53">
        <v>0</v>
      </c>
      <c r="M134" s="53">
        <v>5.6503444198944798E-2</v>
      </c>
      <c r="N134" s="52">
        <v>3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</row>
    <row r="135" spans="1:19">
      <c r="A135" s="52">
        <v>679389000</v>
      </c>
      <c r="B135" s="52">
        <v>39</v>
      </c>
      <c r="C135" s="52">
        <v>5</v>
      </c>
      <c r="D135" s="52">
        <v>0</v>
      </c>
      <c r="E135" s="52">
        <v>0</v>
      </c>
      <c r="F135" s="52">
        <v>520</v>
      </c>
      <c r="G135" s="52">
        <v>32</v>
      </c>
      <c r="H135" s="52">
        <v>5</v>
      </c>
      <c r="I135" s="53">
        <v>0</v>
      </c>
      <c r="J135" s="53">
        <v>2.7168377229999998</v>
      </c>
      <c r="K135" s="53">
        <v>1.5185139400000001</v>
      </c>
      <c r="L135" s="53">
        <v>0.77815124999999996</v>
      </c>
      <c r="M135" s="53">
        <v>5.6503444198944798E-2</v>
      </c>
      <c r="N135" s="52">
        <v>5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</row>
    <row r="136" spans="1:19">
      <c r="A136" s="52">
        <v>637220000</v>
      </c>
      <c r="B136" s="52">
        <v>46</v>
      </c>
      <c r="C136" s="52">
        <v>30</v>
      </c>
      <c r="D136" s="52">
        <v>0</v>
      </c>
      <c r="E136" s="52">
        <v>0</v>
      </c>
      <c r="F136" s="52">
        <v>480</v>
      </c>
      <c r="G136" s="52">
        <v>0</v>
      </c>
      <c r="H136" s="52">
        <v>0</v>
      </c>
      <c r="I136" s="53">
        <v>0</v>
      </c>
      <c r="J136" s="53">
        <v>2.6821450759999999</v>
      </c>
      <c r="K136" s="53">
        <v>0</v>
      </c>
      <c r="L136" s="53">
        <v>0</v>
      </c>
      <c r="M136" s="53">
        <v>5.6503444198944798E-2</v>
      </c>
      <c r="N136" s="52">
        <v>30</v>
      </c>
      <c r="O136" s="52">
        <v>0</v>
      </c>
      <c r="P136" s="52">
        <v>0</v>
      </c>
      <c r="Q136" s="52">
        <v>0</v>
      </c>
      <c r="R136" s="52">
        <v>0</v>
      </c>
      <c r="S136" s="52">
        <v>0</v>
      </c>
    </row>
    <row r="137" spans="1:19">
      <c r="A137" s="52">
        <v>621311000</v>
      </c>
      <c r="B137" s="52">
        <v>55</v>
      </c>
      <c r="C137" s="52">
        <v>5</v>
      </c>
      <c r="D137" s="52">
        <v>0</v>
      </c>
      <c r="E137" s="52">
        <v>0</v>
      </c>
      <c r="F137" s="52">
        <v>5110</v>
      </c>
      <c r="G137" s="52">
        <v>0</v>
      </c>
      <c r="H137" s="52">
        <v>0</v>
      </c>
      <c r="I137" s="53">
        <v>0</v>
      </c>
      <c r="J137" s="53">
        <v>3.7085058809999998</v>
      </c>
      <c r="K137" s="53">
        <v>0</v>
      </c>
      <c r="L137" s="53">
        <v>0</v>
      </c>
      <c r="M137" s="53">
        <v>5.6503444198944798E-2</v>
      </c>
      <c r="N137" s="52">
        <v>5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</row>
    <row r="138" spans="1:19">
      <c r="A138" s="52">
        <v>622382000</v>
      </c>
      <c r="B138" s="52">
        <v>71</v>
      </c>
      <c r="C138" s="52">
        <v>3</v>
      </c>
      <c r="D138" s="52">
        <v>0</v>
      </c>
      <c r="E138" s="52">
        <v>0</v>
      </c>
      <c r="F138" s="52">
        <v>2580</v>
      </c>
      <c r="G138" s="52">
        <v>5</v>
      </c>
      <c r="H138" s="52">
        <v>4</v>
      </c>
      <c r="I138" s="53">
        <v>0</v>
      </c>
      <c r="J138" s="53">
        <v>3.411788005</v>
      </c>
      <c r="K138" s="53">
        <v>0.77815124999999996</v>
      </c>
      <c r="L138" s="53">
        <v>0.69897000399999998</v>
      </c>
      <c r="M138" s="53">
        <v>5.6503444198944798E-2</v>
      </c>
      <c r="N138" s="52">
        <v>3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</row>
    <row r="139" spans="1:19">
      <c r="A139" s="52">
        <v>679665000</v>
      </c>
      <c r="B139" s="52">
        <v>91</v>
      </c>
      <c r="C139" s="52">
        <v>4</v>
      </c>
      <c r="D139" s="52">
        <v>0</v>
      </c>
      <c r="E139" s="52">
        <v>0</v>
      </c>
      <c r="F139" s="52">
        <v>450</v>
      </c>
      <c r="G139" s="52">
        <v>0</v>
      </c>
      <c r="H139" s="52">
        <v>0</v>
      </c>
      <c r="I139" s="53">
        <v>0</v>
      </c>
      <c r="J139" s="53">
        <v>2.6541765420000001</v>
      </c>
      <c r="K139" s="53">
        <v>0</v>
      </c>
      <c r="L139" s="53">
        <v>0</v>
      </c>
      <c r="M139" s="53">
        <v>5.6503444198944798E-2</v>
      </c>
      <c r="N139" s="52">
        <v>4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</row>
    <row r="140" spans="1:19">
      <c r="A140" s="52">
        <v>661071000</v>
      </c>
      <c r="B140" s="52">
        <v>92</v>
      </c>
      <c r="C140" s="52">
        <v>6</v>
      </c>
      <c r="D140" s="52">
        <v>0</v>
      </c>
      <c r="E140" s="52">
        <v>0</v>
      </c>
      <c r="F140" s="52">
        <v>1380</v>
      </c>
      <c r="G140" s="52">
        <v>0</v>
      </c>
      <c r="H140" s="52">
        <v>1</v>
      </c>
      <c r="I140" s="53">
        <v>0</v>
      </c>
      <c r="J140" s="53">
        <v>3.1401936789999998</v>
      </c>
      <c r="K140" s="53">
        <v>0</v>
      </c>
      <c r="L140" s="53">
        <v>0.30102999600000002</v>
      </c>
      <c r="M140" s="53">
        <v>5.6503444198944798E-2</v>
      </c>
      <c r="N140" s="52">
        <v>6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</row>
    <row r="141" spans="1:19">
      <c r="A141" s="52">
        <v>674231000</v>
      </c>
      <c r="B141" s="52">
        <v>94</v>
      </c>
      <c r="C141" s="52">
        <v>17</v>
      </c>
      <c r="D141" s="52">
        <v>0</v>
      </c>
      <c r="E141" s="52">
        <v>0</v>
      </c>
      <c r="F141" s="52">
        <v>10530</v>
      </c>
      <c r="G141" s="52">
        <v>0</v>
      </c>
      <c r="H141" s="52">
        <v>0</v>
      </c>
      <c r="I141" s="53">
        <v>0</v>
      </c>
      <c r="J141" s="53">
        <v>4.0224696130000002</v>
      </c>
      <c r="K141" s="53">
        <v>0</v>
      </c>
      <c r="L141" s="53">
        <v>0</v>
      </c>
      <c r="M141" s="53">
        <v>5.6503444198944798E-2</v>
      </c>
      <c r="N141" s="52">
        <v>17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</row>
    <row r="142" spans="1:19">
      <c r="A142" s="52">
        <v>679388000</v>
      </c>
      <c r="B142" s="52">
        <v>97</v>
      </c>
      <c r="C142" s="52">
        <v>44</v>
      </c>
      <c r="D142" s="52">
        <v>0</v>
      </c>
      <c r="E142" s="52">
        <v>0</v>
      </c>
      <c r="F142" s="52">
        <v>500</v>
      </c>
      <c r="G142" s="52">
        <v>10</v>
      </c>
      <c r="H142" s="52">
        <v>2</v>
      </c>
      <c r="I142" s="53">
        <v>0</v>
      </c>
      <c r="J142" s="53">
        <v>2.6998377260000002</v>
      </c>
      <c r="K142" s="53">
        <v>1.0413926849999999</v>
      </c>
      <c r="L142" s="53">
        <v>0.47712125500000002</v>
      </c>
      <c r="M142" s="53">
        <v>5.6503444198944798E-2</v>
      </c>
      <c r="N142" s="52">
        <v>44</v>
      </c>
      <c r="O142" s="52">
        <v>0</v>
      </c>
      <c r="P142" s="52">
        <v>0</v>
      </c>
      <c r="Q142" s="52">
        <v>0</v>
      </c>
      <c r="R142" s="52">
        <v>0</v>
      </c>
      <c r="S142" s="52">
        <v>0</v>
      </c>
    </row>
    <row r="143" spans="1:19">
      <c r="A143" s="52">
        <v>665443000</v>
      </c>
      <c r="B143" s="52">
        <v>103</v>
      </c>
      <c r="C143" s="52">
        <v>11</v>
      </c>
      <c r="D143" s="52">
        <v>0</v>
      </c>
      <c r="E143" s="52">
        <v>0</v>
      </c>
      <c r="F143" s="52">
        <v>3560</v>
      </c>
      <c r="G143" s="52">
        <v>1</v>
      </c>
      <c r="H143" s="52">
        <v>0</v>
      </c>
      <c r="I143" s="53">
        <v>0</v>
      </c>
      <c r="J143" s="53">
        <v>3.5515719739999998</v>
      </c>
      <c r="K143" s="53">
        <v>0.30102999600000002</v>
      </c>
      <c r="L143" s="53">
        <v>0</v>
      </c>
      <c r="M143" s="53">
        <v>5.6503444198944798E-2</v>
      </c>
      <c r="N143" s="52">
        <v>11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</row>
    <row r="144" spans="1:19">
      <c r="A144" s="52">
        <v>674230000</v>
      </c>
      <c r="B144" s="52">
        <v>111</v>
      </c>
      <c r="C144" s="52">
        <v>26</v>
      </c>
      <c r="D144" s="52">
        <v>0</v>
      </c>
      <c r="E144" s="52">
        <v>0</v>
      </c>
      <c r="F144" s="52">
        <v>12250</v>
      </c>
      <c r="G144" s="52">
        <v>0</v>
      </c>
      <c r="H144" s="52">
        <v>0</v>
      </c>
      <c r="I144" s="53">
        <v>0</v>
      </c>
      <c r="J144" s="53">
        <v>4.0881715400000003</v>
      </c>
      <c r="K144" s="53">
        <v>0</v>
      </c>
      <c r="L144" s="53">
        <v>0</v>
      </c>
      <c r="M144" s="53">
        <v>5.6503444198944798E-2</v>
      </c>
      <c r="N144" s="52">
        <v>26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</row>
    <row r="145" spans="1:19">
      <c r="A145" s="52">
        <v>604256000</v>
      </c>
      <c r="B145" s="52">
        <v>113</v>
      </c>
      <c r="C145" s="52">
        <v>9</v>
      </c>
      <c r="D145" s="52">
        <v>0</v>
      </c>
      <c r="E145" s="52">
        <v>0</v>
      </c>
      <c r="F145" s="52">
        <v>11700</v>
      </c>
      <c r="G145" s="52">
        <v>2</v>
      </c>
      <c r="H145" s="52">
        <v>13</v>
      </c>
      <c r="I145" s="53">
        <v>0</v>
      </c>
      <c r="J145" s="53">
        <v>4.0682229789999997</v>
      </c>
      <c r="K145" s="53">
        <v>0.47712125500000002</v>
      </c>
      <c r="L145" s="53">
        <v>1.1461280359999999</v>
      </c>
      <c r="M145" s="53">
        <v>5.6503444198944798E-2</v>
      </c>
      <c r="N145" s="52">
        <v>9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</row>
    <row r="146" spans="1:19">
      <c r="A146" s="52">
        <v>661072000</v>
      </c>
      <c r="B146" s="52">
        <v>117</v>
      </c>
      <c r="C146" s="52">
        <v>35</v>
      </c>
      <c r="D146" s="52">
        <v>0</v>
      </c>
      <c r="E146" s="52">
        <v>0</v>
      </c>
      <c r="F146" s="52">
        <v>2130</v>
      </c>
      <c r="G146" s="52">
        <v>0</v>
      </c>
      <c r="H146" s="52">
        <v>0</v>
      </c>
      <c r="I146" s="53">
        <v>0</v>
      </c>
      <c r="J146" s="53">
        <v>3.32858345</v>
      </c>
      <c r="K146" s="53">
        <v>0</v>
      </c>
      <c r="L146" s="53">
        <v>0</v>
      </c>
      <c r="M146" s="53">
        <v>5.6503444198944798E-2</v>
      </c>
      <c r="N146" s="52">
        <v>35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</row>
    <row r="147" spans="1:19">
      <c r="A147" s="52">
        <v>666478000</v>
      </c>
      <c r="B147" s="52">
        <v>120</v>
      </c>
      <c r="C147" s="52">
        <v>0</v>
      </c>
      <c r="D147" s="52">
        <v>0</v>
      </c>
      <c r="E147" s="52">
        <v>0</v>
      </c>
      <c r="F147" s="52">
        <v>160</v>
      </c>
      <c r="G147" s="52">
        <v>0</v>
      </c>
      <c r="H147" s="52">
        <v>0</v>
      </c>
      <c r="I147" s="53">
        <v>0</v>
      </c>
      <c r="J147" s="53">
        <v>2.2068258759999999</v>
      </c>
      <c r="K147" s="53">
        <v>0</v>
      </c>
      <c r="L147" s="53">
        <v>0</v>
      </c>
      <c r="M147" s="53">
        <v>5.6503444198944798E-2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</row>
    <row r="148" spans="1:19">
      <c r="A148" s="52">
        <v>629215000</v>
      </c>
      <c r="B148" s="52">
        <v>121</v>
      </c>
      <c r="C148" s="52">
        <v>0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3">
        <v>0</v>
      </c>
      <c r="J148" s="53">
        <v>0</v>
      </c>
      <c r="K148" s="53">
        <v>0</v>
      </c>
      <c r="L148" s="53">
        <v>0</v>
      </c>
      <c r="M148" s="53">
        <v>5.6503444198944798E-2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</row>
    <row r="149" spans="1:19">
      <c r="A149" s="52">
        <v>683122000</v>
      </c>
      <c r="B149" s="52">
        <v>122</v>
      </c>
      <c r="C149" s="52">
        <v>0</v>
      </c>
      <c r="D149" s="52">
        <v>0</v>
      </c>
      <c r="E149" s="52">
        <v>0</v>
      </c>
      <c r="F149" s="52">
        <v>290</v>
      </c>
      <c r="G149" s="52">
        <v>0</v>
      </c>
      <c r="H149" s="52">
        <v>0</v>
      </c>
      <c r="I149" s="53">
        <v>0</v>
      </c>
      <c r="J149" s="53">
        <v>2.4638929890000001</v>
      </c>
      <c r="K149" s="53">
        <v>0</v>
      </c>
      <c r="L149" s="53">
        <v>0</v>
      </c>
      <c r="M149" s="53">
        <v>5.6503444198944798E-2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</row>
    <row r="150" spans="1:19">
      <c r="A150" s="52">
        <v>674805000</v>
      </c>
      <c r="B150" s="52">
        <v>123</v>
      </c>
      <c r="C150" s="52">
        <v>0</v>
      </c>
      <c r="D150" s="52">
        <v>0</v>
      </c>
      <c r="E150" s="52">
        <v>0</v>
      </c>
      <c r="F150" s="52">
        <v>13260</v>
      </c>
      <c r="G150" s="52">
        <v>0</v>
      </c>
      <c r="H150" s="52">
        <v>0</v>
      </c>
      <c r="I150" s="53">
        <v>0</v>
      </c>
      <c r="J150" s="53">
        <v>4.1225762750000001</v>
      </c>
      <c r="K150" s="53">
        <v>0</v>
      </c>
      <c r="L150" s="53">
        <v>0</v>
      </c>
      <c r="M150" s="53">
        <v>5.6503444198944798E-2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</row>
    <row r="151" spans="1:19">
      <c r="A151" s="52">
        <v>645386000</v>
      </c>
      <c r="B151" s="52">
        <v>125</v>
      </c>
      <c r="C151" s="52">
        <v>0</v>
      </c>
      <c r="D151" s="52">
        <v>0</v>
      </c>
      <c r="E151" s="52">
        <v>0</v>
      </c>
      <c r="F151" s="52">
        <v>800</v>
      </c>
      <c r="G151" s="52">
        <v>0</v>
      </c>
      <c r="H151" s="52">
        <v>0</v>
      </c>
      <c r="I151" s="53">
        <v>0</v>
      </c>
      <c r="J151" s="53">
        <v>2.9036325160000001</v>
      </c>
      <c r="K151" s="53">
        <v>0</v>
      </c>
      <c r="L151" s="53">
        <v>0</v>
      </c>
      <c r="M151" s="53">
        <v>5.6503444198944798E-2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</row>
    <row r="152" spans="1:19">
      <c r="A152" s="52">
        <v>638527000</v>
      </c>
      <c r="B152" s="52">
        <v>126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5.6503444198944798E-2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</row>
    <row r="153" spans="1:19">
      <c r="A153" s="52">
        <v>633884000</v>
      </c>
      <c r="B153" s="52">
        <v>128</v>
      </c>
      <c r="C153" s="52">
        <v>0</v>
      </c>
      <c r="D153" s="52">
        <v>0</v>
      </c>
      <c r="E153" s="52">
        <v>0</v>
      </c>
      <c r="F153" s="52">
        <v>116710</v>
      </c>
      <c r="G153" s="52">
        <v>0</v>
      </c>
      <c r="H153" s="52">
        <v>0</v>
      </c>
      <c r="I153" s="53">
        <v>0</v>
      </c>
      <c r="J153" s="53">
        <v>5.0671117900000002</v>
      </c>
      <c r="K153" s="53">
        <v>0</v>
      </c>
      <c r="L153" s="53">
        <v>0</v>
      </c>
      <c r="M153" s="53">
        <v>5.6503444198944798E-2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</row>
    <row r="154" spans="1:19">
      <c r="A154" s="52">
        <v>629186000</v>
      </c>
      <c r="B154" s="52">
        <v>129</v>
      </c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5.6503444198944798E-2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</row>
    <row r="155" spans="1:19">
      <c r="A155" s="52">
        <v>637361000</v>
      </c>
      <c r="B155" s="52">
        <v>131</v>
      </c>
      <c r="C155" s="52">
        <v>0</v>
      </c>
      <c r="D155" s="52">
        <v>0</v>
      </c>
      <c r="E155" s="52">
        <v>0</v>
      </c>
      <c r="F155" s="52">
        <v>9320</v>
      </c>
      <c r="G155" s="52">
        <v>0</v>
      </c>
      <c r="H155" s="52">
        <v>0</v>
      </c>
      <c r="I155" s="53">
        <v>0</v>
      </c>
      <c r="J155" s="53">
        <v>3.9694625079999999</v>
      </c>
      <c r="K155" s="53">
        <v>0</v>
      </c>
      <c r="L155" s="53">
        <v>0</v>
      </c>
      <c r="M155" s="53">
        <v>5.6503444198944798E-2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</row>
    <row r="156" spans="1:19">
      <c r="A156" s="52">
        <v>667429000</v>
      </c>
      <c r="B156" s="52">
        <v>133</v>
      </c>
      <c r="C156" s="52">
        <v>0</v>
      </c>
      <c r="D156" s="52">
        <v>0</v>
      </c>
      <c r="E156" s="52">
        <v>0</v>
      </c>
      <c r="F156" s="52">
        <v>430</v>
      </c>
      <c r="G156" s="52">
        <v>0</v>
      </c>
      <c r="H156" s="52">
        <v>0</v>
      </c>
      <c r="I156" s="53">
        <v>0</v>
      </c>
      <c r="J156" s="53">
        <v>2.6344772700000001</v>
      </c>
      <c r="K156" s="53">
        <v>0</v>
      </c>
      <c r="L156" s="53">
        <v>0</v>
      </c>
      <c r="M156" s="53">
        <v>5.6503444198944798E-2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</row>
    <row r="157" spans="1:19">
      <c r="A157" s="52">
        <v>666473000</v>
      </c>
      <c r="B157" s="52">
        <v>134</v>
      </c>
      <c r="C157" s="52">
        <v>0</v>
      </c>
      <c r="D157" s="52">
        <v>0</v>
      </c>
      <c r="E157" s="52">
        <v>0</v>
      </c>
      <c r="F157" s="52">
        <v>190</v>
      </c>
      <c r="G157" s="52">
        <v>0</v>
      </c>
      <c r="H157" s="52">
        <v>0</v>
      </c>
      <c r="I157" s="53">
        <v>0</v>
      </c>
      <c r="J157" s="53">
        <v>2.281033367</v>
      </c>
      <c r="K157" s="53">
        <v>0</v>
      </c>
      <c r="L157" s="53">
        <v>0</v>
      </c>
      <c r="M157" s="53">
        <v>5.6503444198944798E-2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</row>
    <row r="158" spans="1:19">
      <c r="A158" s="52">
        <v>666474000</v>
      </c>
      <c r="B158" s="52">
        <v>137</v>
      </c>
      <c r="C158" s="52">
        <v>0</v>
      </c>
      <c r="D158" s="52">
        <v>0</v>
      </c>
      <c r="E158" s="52">
        <v>0</v>
      </c>
      <c r="F158" s="52">
        <v>780</v>
      </c>
      <c r="G158" s="52">
        <v>0</v>
      </c>
      <c r="H158" s="52">
        <v>0</v>
      </c>
      <c r="I158" s="53">
        <v>0</v>
      </c>
      <c r="J158" s="53">
        <v>2.892651034</v>
      </c>
      <c r="K158" s="53">
        <v>0</v>
      </c>
      <c r="L158" s="53">
        <v>0</v>
      </c>
      <c r="M158" s="53">
        <v>5.6503444198944798E-2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</row>
    <row r="159" spans="1:19">
      <c r="A159" s="52" t="s">
        <v>10</v>
      </c>
      <c r="B159" s="52">
        <v>138</v>
      </c>
      <c r="C159" s="52">
        <v>0</v>
      </c>
      <c r="D159" s="52">
        <v>0</v>
      </c>
      <c r="E159" s="52">
        <v>0</v>
      </c>
      <c r="F159" s="52">
        <v>3370</v>
      </c>
      <c r="G159" s="52">
        <v>0</v>
      </c>
      <c r="H159" s="52">
        <v>0</v>
      </c>
      <c r="I159" s="53">
        <v>0</v>
      </c>
      <c r="J159" s="53">
        <v>3.5277587530000001</v>
      </c>
      <c r="K159" s="53">
        <v>0</v>
      </c>
      <c r="L159" s="53">
        <v>0</v>
      </c>
      <c r="M159" s="53">
        <v>5.6503444198944798E-2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</row>
    <row r="160" spans="1:19">
      <c r="A160" s="52" t="s">
        <v>11</v>
      </c>
      <c r="B160" s="52">
        <v>139</v>
      </c>
      <c r="C160" s="52">
        <v>0</v>
      </c>
      <c r="D160" s="52">
        <v>0</v>
      </c>
      <c r="E160" s="52">
        <v>0</v>
      </c>
      <c r="F160" s="52">
        <v>4170</v>
      </c>
      <c r="G160" s="52">
        <v>0</v>
      </c>
      <c r="H160" s="52">
        <v>0</v>
      </c>
      <c r="I160" s="53">
        <v>0</v>
      </c>
      <c r="J160" s="53">
        <v>3.6202401900000001</v>
      </c>
      <c r="K160" s="53">
        <v>0</v>
      </c>
      <c r="L160" s="53">
        <v>0</v>
      </c>
      <c r="M160" s="53">
        <v>5.6503444198944798E-2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</row>
    <row r="161" spans="1:19">
      <c r="A161" s="52">
        <v>659109000</v>
      </c>
      <c r="B161" s="52">
        <v>146</v>
      </c>
      <c r="C161" s="52">
        <v>2</v>
      </c>
      <c r="D161" s="52">
        <v>0</v>
      </c>
      <c r="E161" s="52">
        <v>0</v>
      </c>
      <c r="F161" s="52">
        <v>140</v>
      </c>
      <c r="G161" s="52">
        <v>0</v>
      </c>
      <c r="H161" s="52">
        <v>0</v>
      </c>
      <c r="I161" s="53">
        <v>0</v>
      </c>
      <c r="J161" s="53">
        <v>2.149219113</v>
      </c>
      <c r="K161" s="53">
        <v>0</v>
      </c>
      <c r="L161" s="53">
        <v>0</v>
      </c>
      <c r="M161" s="53">
        <v>5.6503444198944798E-2</v>
      </c>
      <c r="N161" s="52">
        <v>2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</row>
    <row r="162" spans="1:19">
      <c r="A162" s="52">
        <v>683109000</v>
      </c>
      <c r="B162" s="52">
        <v>147</v>
      </c>
      <c r="C162" s="52">
        <v>2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3">
        <v>0</v>
      </c>
      <c r="J162" s="53">
        <v>0</v>
      </c>
      <c r="K162" s="53">
        <v>0</v>
      </c>
      <c r="L162" s="53">
        <v>0</v>
      </c>
      <c r="M162" s="53">
        <v>5.6503444198944798E-2</v>
      </c>
      <c r="N162" s="52">
        <v>2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</row>
    <row r="163" spans="1:19">
      <c r="A163" s="52">
        <v>674786000</v>
      </c>
      <c r="B163" s="52">
        <v>148</v>
      </c>
      <c r="C163" s="52">
        <v>2</v>
      </c>
      <c r="D163" s="52">
        <v>0</v>
      </c>
      <c r="E163" s="52">
        <v>0</v>
      </c>
      <c r="F163" s="52">
        <v>48120</v>
      </c>
      <c r="G163" s="52">
        <v>0</v>
      </c>
      <c r="H163" s="52">
        <v>0</v>
      </c>
      <c r="I163" s="53">
        <v>0</v>
      </c>
      <c r="J163" s="53">
        <v>4.682334644</v>
      </c>
      <c r="K163" s="53">
        <v>0</v>
      </c>
      <c r="L163" s="53">
        <v>0</v>
      </c>
      <c r="M163" s="53">
        <v>5.6503444198944798E-2</v>
      </c>
      <c r="N163" s="52">
        <v>2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</row>
    <row r="164" spans="1:19">
      <c r="A164" s="52">
        <v>629216000</v>
      </c>
      <c r="B164" s="52">
        <v>161</v>
      </c>
      <c r="C164" s="52">
        <v>1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3">
        <v>0</v>
      </c>
      <c r="J164" s="53">
        <v>0</v>
      </c>
      <c r="K164" s="53">
        <v>0</v>
      </c>
      <c r="L164" s="53">
        <v>0</v>
      </c>
      <c r="M164" s="53">
        <v>5.6503444198944798E-2</v>
      </c>
      <c r="N164" s="52">
        <v>1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</row>
    <row r="165" spans="1:19">
      <c r="A165" s="52">
        <v>623010000</v>
      </c>
      <c r="B165" s="52">
        <v>162</v>
      </c>
      <c r="C165" s="52">
        <v>2260</v>
      </c>
      <c r="D165" s="52">
        <v>1</v>
      </c>
      <c r="E165" s="52">
        <v>0</v>
      </c>
      <c r="F165" s="52">
        <v>11140</v>
      </c>
      <c r="G165" s="52">
        <v>0</v>
      </c>
      <c r="H165" s="52">
        <v>0</v>
      </c>
      <c r="I165" s="53">
        <v>0</v>
      </c>
      <c r="J165" s="53">
        <v>4.0469241739999999</v>
      </c>
      <c r="K165" s="53">
        <v>0</v>
      </c>
      <c r="L165" s="53">
        <v>0</v>
      </c>
      <c r="M165" s="53">
        <v>5.6503444198944798E-2</v>
      </c>
      <c r="N165" s="52">
        <v>2260</v>
      </c>
      <c r="O165" s="52">
        <v>1</v>
      </c>
      <c r="P165" s="52">
        <v>1</v>
      </c>
      <c r="Q165" s="52">
        <v>0</v>
      </c>
      <c r="R165" s="52">
        <v>0</v>
      </c>
      <c r="S165" s="52">
        <v>0</v>
      </c>
    </row>
    <row r="166" spans="1:19">
      <c r="A166" s="52">
        <v>633217000</v>
      </c>
      <c r="B166" s="52">
        <v>165</v>
      </c>
      <c r="C166" s="52">
        <v>1</v>
      </c>
      <c r="D166" s="52">
        <v>0</v>
      </c>
      <c r="E166" s="52">
        <v>0</v>
      </c>
      <c r="F166" s="52">
        <v>96280</v>
      </c>
      <c r="G166" s="52">
        <v>4</v>
      </c>
      <c r="H166" s="52">
        <v>1</v>
      </c>
      <c r="I166" s="53">
        <v>0</v>
      </c>
      <c r="J166" s="53">
        <v>4.9835405919999998</v>
      </c>
      <c r="K166" s="53">
        <v>0.69897000399999998</v>
      </c>
      <c r="L166" s="53">
        <v>0.30102999600000002</v>
      </c>
      <c r="M166" s="53">
        <v>5.6503444198944798E-2</v>
      </c>
      <c r="N166" s="52">
        <v>1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</row>
  </sheetData>
  <autoFilter ref="A1:S166"/>
  <sortState ref="A2:M166">
    <sortCondition descending="1" ref="M2:M166"/>
  </sortState>
  <mergeCells count="10">
    <mergeCell ref="V6:V7"/>
    <mergeCell ref="V8:V9"/>
    <mergeCell ref="V10:V11"/>
    <mergeCell ref="U6:U11"/>
    <mergeCell ref="W4:Y4"/>
    <mergeCell ref="W19:X19"/>
    <mergeCell ref="U20:U25"/>
    <mergeCell ref="V24:V25"/>
    <mergeCell ref="V22:V23"/>
    <mergeCell ref="V20:V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48"/>
  <sheetViews>
    <sheetView workbookViewId="0"/>
  </sheetViews>
  <sheetFormatPr defaultRowHeight="15"/>
  <cols>
    <col min="1" max="16384" width="9.140625" style="7"/>
  </cols>
  <sheetData>
    <row r="1" spans="1:3">
      <c r="A1" s="2" t="s">
        <v>85</v>
      </c>
    </row>
    <row r="3" spans="1:3">
      <c r="A3" s="7" t="s">
        <v>86</v>
      </c>
    </row>
    <row r="4" spans="1:3">
      <c r="A4" s="5"/>
    </row>
    <row r="5" spans="1:3" ht="15" customHeight="1">
      <c r="A5" s="8" t="s">
        <v>87</v>
      </c>
      <c r="B5" s="8"/>
    </row>
    <row r="6" spans="1:3">
      <c r="A6" s="9" t="s">
        <v>88</v>
      </c>
      <c r="B6" s="2" t="s">
        <v>89</v>
      </c>
    </row>
    <row r="7" spans="1:3">
      <c r="A7" s="9" t="s">
        <v>90</v>
      </c>
      <c r="B7" s="2" t="s">
        <v>1</v>
      </c>
    </row>
    <row r="8" spans="1:3">
      <c r="A8" s="9" t="s">
        <v>91</v>
      </c>
      <c r="B8" s="2">
        <v>2</v>
      </c>
    </row>
    <row r="9" spans="1:3">
      <c r="A9" s="9" t="s">
        <v>92</v>
      </c>
      <c r="B9" s="2" t="s">
        <v>93</v>
      </c>
    </row>
    <row r="10" spans="1:3">
      <c r="A10" s="9" t="s">
        <v>94</v>
      </c>
      <c r="B10" s="2" t="s">
        <v>95</v>
      </c>
    </row>
    <row r="11" spans="1:3">
      <c r="A11" s="5"/>
    </row>
    <row r="12" spans="1:3">
      <c r="A12" s="9" t="s">
        <v>96</v>
      </c>
      <c r="B12" s="2">
        <v>165</v>
      </c>
    </row>
    <row r="13" spans="1:3">
      <c r="A13" s="9" t="s">
        <v>97</v>
      </c>
      <c r="B13" s="2">
        <v>165</v>
      </c>
    </row>
    <row r="14" spans="1:3">
      <c r="A14" s="5"/>
    </row>
    <row r="15" spans="1:3" ht="15" customHeight="1">
      <c r="A15" s="8" t="s">
        <v>98</v>
      </c>
      <c r="B15" s="8"/>
      <c r="C15" s="8"/>
    </row>
    <row r="16" spans="1:3" ht="15" customHeight="1">
      <c r="A16" s="9" t="s">
        <v>99</v>
      </c>
      <c r="B16" s="8" t="s">
        <v>1</v>
      </c>
      <c r="C16" s="9" t="s">
        <v>101</v>
      </c>
    </row>
    <row r="17" spans="1:3">
      <c r="A17" s="9" t="s">
        <v>100</v>
      </c>
      <c r="B17" s="8"/>
      <c r="C17" s="9" t="s">
        <v>102</v>
      </c>
    </row>
    <row r="18" spans="1:3">
      <c r="A18" s="9">
        <v>1</v>
      </c>
      <c r="B18" s="2">
        <v>1</v>
      </c>
      <c r="C18" s="2">
        <v>50</v>
      </c>
    </row>
    <row r="19" spans="1:3">
      <c r="A19" s="9">
        <v>2</v>
      </c>
      <c r="B19" s="2">
        <v>0</v>
      </c>
      <c r="C19" s="2">
        <v>115</v>
      </c>
    </row>
    <row r="20" spans="1:3">
      <c r="A20" s="5"/>
    </row>
    <row r="21" spans="1:3">
      <c r="A21" s="2" t="s">
        <v>103</v>
      </c>
    </row>
    <row r="22" spans="1:3">
      <c r="A22" s="5"/>
    </row>
    <row r="23" spans="1:3">
      <c r="A23" s="5"/>
    </row>
    <row r="24" spans="1:3">
      <c r="A24" s="9" t="s">
        <v>104</v>
      </c>
    </row>
    <row r="25" spans="1:3">
      <c r="A25" s="2" t="s">
        <v>105</v>
      </c>
    </row>
    <row r="26" spans="1:3">
      <c r="A26" s="5"/>
    </row>
    <row r="27" spans="1:3" ht="15" customHeight="1">
      <c r="A27" s="8" t="s">
        <v>106</v>
      </c>
      <c r="B27" s="8"/>
      <c r="C27" s="8"/>
    </row>
    <row r="28" spans="1:3">
      <c r="A28" s="8" t="s">
        <v>107</v>
      </c>
      <c r="B28" s="8" t="s">
        <v>108</v>
      </c>
      <c r="C28" s="9" t="s">
        <v>109</v>
      </c>
    </row>
    <row r="29" spans="1:3">
      <c r="A29" s="8"/>
      <c r="B29" s="8"/>
      <c r="C29" s="9" t="s">
        <v>110</v>
      </c>
    </row>
    <row r="30" spans="1:3">
      <c r="A30" s="9" t="s">
        <v>111</v>
      </c>
      <c r="B30" s="2">
        <v>204.42500000000001</v>
      </c>
      <c r="C30" s="2">
        <v>197.69399999999999</v>
      </c>
    </row>
    <row r="31" spans="1:3">
      <c r="A31" s="9" t="s">
        <v>112</v>
      </c>
      <c r="B31" s="2">
        <v>207.53100000000001</v>
      </c>
      <c r="C31" s="2">
        <v>207.012</v>
      </c>
    </row>
    <row r="32" spans="1:3">
      <c r="A32" s="9" t="s">
        <v>113</v>
      </c>
      <c r="B32" s="2" t="s">
        <v>114</v>
      </c>
      <c r="C32" s="2">
        <v>191.69399999999999</v>
      </c>
    </row>
    <row r="33" spans="1:6">
      <c r="A33" s="5"/>
    </row>
    <row r="34" spans="1:6" ht="15" customHeight="1">
      <c r="A34" s="8" t="s">
        <v>115</v>
      </c>
      <c r="B34" s="8"/>
      <c r="C34" s="8"/>
      <c r="D34" s="8"/>
    </row>
    <row r="35" spans="1:6">
      <c r="A35" s="9" t="s">
        <v>116</v>
      </c>
      <c r="B35" s="9" t="s">
        <v>117</v>
      </c>
      <c r="C35" s="9" t="s">
        <v>118</v>
      </c>
      <c r="D35" s="9" t="s">
        <v>119</v>
      </c>
    </row>
    <row r="36" spans="1:6">
      <c r="A36" s="9" t="s">
        <v>120</v>
      </c>
      <c r="B36" s="2">
        <v>10.7311</v>
      </c>
      <c r="C36" s="2">
        <v>2</v>
      </c>
      <c r="D36" s="2">
        <v>4.7000000000000002E-3</v>
      </c>
    </row>
    <row r="37" spans="1:6">
      <c r="A37" s="9" t="s">
        <v>121</v>
      </c>
      <c r="B37" s="2">
        <v>11.4473</v>
      </c>
      <c r="C37" s="2">
        <v>2</v>
      </c>
      <c r="D37" s="2">
        <v>3.3E-3</v>
      </c>
    </row>
    <row r="38" spans="1:6">
      <c r="A38" s="9" t="s">
        <v>122</v>
      </c>
      <c r="B38" s="2">
        <v>8.3844999999999992</v>
      </c>
      <c r="C38" s="2">
        <v>2</v>
      </c>
      <c r="D38" s="2">
        <v>1.5100000000000001E-2</v>
      </c>
    </row>
    <row r="39" spans="1:6">
      <c r="A39" s="5"/>
    </row>
    <row r="40" spans="1:6" ht="15" customHeight="1">
      <c r="A40" s="8" t="s">
        <v>123</v>
      </c>
      <c r="B40" s="8"/>
      <c r="C40" s="8"/>
      <c r="D40" s="8"/>
      <c r="E40" s="8"/>
      <c r="F40" s="8"/>
    </row>
    <row r="41" spans="1:6" ht="15" customHeight="1">
      <c r="A41" s="8" t="s">
        <v>124</v>
      </c>
      <c r="B41" s="8" t="s">
        <v>118</v>
      </c>
      <c r="C41" s="8" t="s">
        <v>125</v>
      </c>
      <c r="D41" s="9" t="s">
        <v>126</v>
      </c>
      <c r="E41" s="9" t="s">
        <v>122</v>
      </c>
      <c r="F41" s="8" t="s">
        <v>119</v>
      </c>
    </row>
    <row r="42" spans="1:6">
      <c r="A42" s="8"/>
      <c r="B42" s="8"/>
      <c r="C42" s="8"/>
      <c r="D42" s="9" t="s">
        <v>127</v>
      </c>
      <c r="E42" s="9" t="s">
        <v>117</v>
      </c>
      <c r="F42" s="8"/>
    </row>
    <row r="43" spans="1:6">
      <c r="A43" s="9" t="s">
        <v>128</v>
      </c>
      <c r="B43" s="2">
        <v>1</v>
      </c>
      <c r="C43" s="2">
        <v>-1.1296999999999999</v>
      </c>
      <c r="D43" s="2">
        <v>0.20100000000000001</v>
      </c>
      <c r="E43" s="2">
        <v>31.5776</v>
      </c>
      <c r="F43" s="2" t="s">
        <v>129</v>
      </c>
    </row>
    <row r="44" spans="1:6">
      <c r="A44" s="9" t="s">
        <v>2</v>
      </c>
      <c r="B44" s="2">
        <v>1</v>
      </c>
      <c r="C44" s="2">
        <v>1.2800000000000001E-3</v>
      </c>
      <c r="D44" s="2">
        <v>9.4499999999999998E-4</v>
      </c>
      <c r="E44" s="2">
        <v>1.827</v>
      </c>
      <c r="F44" s="2">
        <v>0.17649999999999999</v>
      </c>
    </row>
    <row r="45" spans="1:6">
      <c r="A45" s="9" t="s">
        <v>3</v>
      </c>
      <c r="B45" s="2">
        <v>1</v>
      </c>
      <c r="C45" s="6">
        <v>4.4100000000000001E-6</v>
      </c>
      <c r="D45" s="6">
        <v>2.9529999999999999E-6</v>
      </c>
      <c r="E45" s="2">
        <v>2.2302</v>
      </c>
      <c r="F45" s="2">
        <v>0.1353</v>
      </c>
    </row>
    <row r="46" spans="1:6">
      <c r="A46" s="5"/>
    </row>
    <row r="47" spans="1:6" ht="15" customHeight="1">
      <c r="A47" s="8" t="s">
        <v>130</v>
      </c>
      <c r="B47" s="8"/>
      <c r="C47" s="8"/>
      <c r="D47" s="8"/>
    </row>
    <row r="48" spans="1:6" ht="15" customHeight="1">
      <c r="A48" s="8" t="s">
        <v>131</v>
      </c>
      <c r="B48" s="8" t="s">
        <v>132</v>
      </c>
      <c r="C48" s="8" t="s">
        <v>133</v>
      </c>
      <c r="D48" s="8"/>
    </row>
    <row r="49" spans="1:4" ht="15" customHeight="1">
      <c r="A49" s="8"/>
      <c r="B49" s="8"/>
      <c r="C49" s="8" t="s">
        <v>134</v>
      </c>
      <c r="D49" s="8"/>
    </row>
    <row r="50" spans="1:4">
      <c r="A50" s="9" t="s">
        <v>2</v>
      </c>
      <c r="B50" s="2">
        <v>1.0009999999999999</v>
      </c>
      <c r="C50" s="2">
        <v>0.999</v>
      </c>
      <c r="D50" s="2">
        <v>1.0029999999999999</v>
      </c>
    </row>
    <row r="51" spans="1:4">
      <c r="A51" s="9" t="s">
        <v>3</v>
      </c>
      <c r="B51" s="2">
        <v>1</v>
      </c>
      <c r="C51" s="2">
        <v>1</v>
      </c>
      <c r="D51" s="2">
        <v>1</v>
      </c>
    </row>
    <row r="52" spans="1:4">
      <c r="A52" s="5"/>
    </row>
    <row r="53" spans="1:4" ht="30" customHeight="1">
      <c r="A53" s="8" t="s">
        <v>135</v>
      </c>
      <c r="B53" s="8"/>
      <c r="C53" s="8"/>
      <c r="D53" s="8"/>
    </row>
    <row r="54" spans="1:4" ht="15" customHeight="1">
      <c r="A54" s="8" t="s">
        <v>136</v>
      </c>
      <c r="B54" s="8"/>
      <c r="C54" s="8"/>
      <c r="D54" s="8"/>
    </row>
    <row r="55" spans="1:4">
      <c r="A55" s="9" t="s">
        <v>137</v>
      </c>
      <c r="B55" s="2">
        <v>82.1</v>
      </c>
      <c r="C55" s="9" t="s">
        <v>138</v>
      </c>
      <c r="D55" s="2">
        <v>0.66100000000000003</v>
      </c>
    </row>
    <row r="56" spans="1:4">
      <c r="A56" s="9" t="s">
        <v>139</v>
      </c>
      <c r="B56" s="2">
        <v>16</v>
      </c>
      <c r="C56" s="9" t="s">
        <v>140</v>
      </c>
      <c r="D56" s="2">
        <v>0.67400000000000004</v>
      </c>
    </row>
    <row r="57" spans="1:4">
      <c r="A57" s="9" t="s">
        <v>141</v>
      </c>
      <c r="B57" s="2">
        <v>1.9</v>
      </c>
      <c r="C57" s="9" t="s">
        <v>142</v>
      </c>
      <c r="D57" s="2">
        <v>0.28100000000000003</v>
      </c>
    </row>
    <row r="58" spans="1:4">
      <c r="A58" s="9" t="s">
        <v>143</v>
      </c>
      <c r="B58" s="2">
        <v>5750</v>
      </c>
      <c r="C58" s="9" t="s">
        <v>144</v>
      </c>
      <c r="D58" s="2">
        <v>0.83</v>
      </c>
    </row>
    <row r="63" spans="1:4">
      <c r="A63" s="2" t="s">
        <v>145</v>
      </c>
    </row>
    <row r="65" spans="1:3">
      <c r="A65" s="7" t="s">
        <v>86</v>
      </c>
    </row>
    <row r="66" spans="1:3">
      <c r="A66" s="5"/>
    </row>
    <row r="67" spans="1:3" ht="15" customHeight="1">
      <c r="A67" s="8" t="s">
        <v>87</v>
      </c>
      <c r="B67" s="8"/>
    </row>
    <row r="68" spans="1:3">
      <c r="A68" s="9" t="s">
        <v>88</v>
      </c>
      <c r="B68" s="2" t="s">
        <v>89</v>
      </c>
    </row>
    <row r="69" spans="1:3">
      <c r="A69" s="9" t="s">
        <v>90</v>
      </c>
      <c r="B69" s="2" t="s">
        <v>1</v>
      </c>
    </row>
    <row r="70" spans="1:3">
      <c r="A70" s="9" t="s">
        <v>91</v>
      </c>
      <c r="B70" s="2">
        <v>2</v>
      </c>
    </row>
    <row r="71" spans="1:3">
      <c r="A71" s="9" t="s">
        <v>92</v>
      </c>
      <c r="B71" s="2" t="s">
        <v>93</v>
      </c>
    </row>
    <row r="72" spans="1:3">
      <c r="A72" s="9" t="s">
        <v>94</v>
      </c>
      <c r="B72" s="2" t="s">
        <v>95</v>
      </c>
    </row>
    <row r="73" spans="1:3">
      <c r="A73" s="5"/>
    </row>
    <row r="74" spans="1:3">
      <c r="A74" s="9" t="s">
        <v>96</v>
      </c>
      <c r="B74" s="2">
        <v>165</v>
      </c>
    </row>
    <row r="75" spans="1:3">
      <c r="A75" s="9" t="s">
        <v>97</v>
      </c>
      <c r="B75" s="2">
        <v>165</v>
      </c>
    </row>
    <row r="76" spans="1:3">
      <c r="A76" s="5"/>
    </row>
    <row r="77" spans="1:3" ht="15" customHeight="1">
      <c r="A77" s="8" t="s">
        <v>98</v>
      </c>
      <c r="B77" s="8"/>
      <c r="C77" s="8"/>
    </row>
    <row r="78" spans="1:3" ht="15" customHeight="1">
      <c r="A78" s="9" t="s">
        <v>99</v>
      </c>
      <c r="B78" s="8" t="s">
        <v>1</v>
      </c>
      <c r="C78" s="9" t="s">
        <v>101</v>
      </c>
    </row>
    <row r="79" spans="1:3">
      <c r="A79" s="9" t="s">
        <v>100</v>
      </c>
      <c r="B79" s="8"/>
      <c r="C79" s="9" t="s">
        <v>102</v>
      </c>
    </row>
    <row r="80" spans="1:3">
      <c r="A80" s="9">
        <v>1</v>
      </c>
      <c r="B80" s="2">
        <v>1</v>
      </c>
      <c r="C80" s="2">
        <v>50</v>
      </c>
    </row>
    <row r="81" spans="1:4">
      <c r="A81" s="9">
        <v>2</v>
      </c>
      <c r="B81" s="2">
        <v>0</v>
      </c>
      <c r="C81" s="2">
        <v>115</v>
      </c>
    </row>
    <row r="82" spans="1:4">
      <c r="A82" s="5"/>
    </row>
    <row r="83" spans="1:4">
      <c r="A83" s="2" t="s">
        <v>103</v>
      </c>
    </row>
    <row r="84" spans="1:4">
      <c r="A84" s="5"/>
    </row>
    <row r="85" spans="1:4">
      <c r="A85" s="5"/>
    </row>
    <row r="86" spans="1:4">
      <c r="A86" s="9" t="s">
        <v>104</v>
      </c>
    </row>
    <row r="87" spans="1:4">
      <c r="A87" s="2" t="s">
        <v>105</v>
      </c>
    </row>
    <row r="88" spans="1:4">
      <c r="A88" s="5"/>
    </row>
    <row r="89" spans="1:4" ht="15" customHeight="1">
      <c r="A89" s="8" t="s">
        <v>106</v>
      </c>
      <c r="B89" s="8"/>
      <c r="C89" s="8"/>
    </row>
    <row r="90" spans="1:4">
      <c r="A90" s="8" t="s">
        <v>107</v>
      </c>
      <c r="B90" s="8" t="s">
        <v>108</v>
      </c>
      <c r="C90" s="9" t="s">
        <v>109</v>
      </c>
    </row>
    <row r="91" spans="1:4">
      <c r="A91" s="8"/>
      <c r="B91" s="8"/>
      <c r="C91" s="9" t="s">
        <v>110</v>
      </c>
    </row>
    <row r="92" spans="1:4">
      <c r="A92" s="9" t="s">
        <v>111</v>
      </c>
      <c r="B92" s="2">
        <v>204.42500000000001</v>
      </c>
      <c r="C92" s="2">
        <v>199.285</v>
      </c>
    </row>
    <row r="93" spans="1:4">
      <c r="A93" s="9" t="s">
        <v>112</v>
      </c>
      <c r="B93" s="2">
        <v>207.53100000000001</v>
      </c>
      <c r="C93" s="2">
        <v>211.708</v>
      </c>
    </row>
    <row r="94" spans="1:4">
      <c r="A94" s="9" t="s">
        <v>113</v>
      </c>
      <c r="B94" s="2" t="s">
        <v>114</v>
      </c>
      <c r="C94" s="2">
        <v>191.285</v>
      </c>
    </row>
    <row r="95" spans="1:4">
      <c r="A95" s="5"/>
    </row>
    <row r="96" spans="1:4" ht="15" customHeight="1">
      <c r="A96" s="8" t="s">
        <v>115</v>
      </c>
      <c r="B96" s="8"/>
      <c r="C96" s="8"/>
      <c r="D96" s="8"/>
    </row>
    <row r="97" spans="1:6">
      <c r="A97" s="9" t="s">
        <v>116</v>
      </c>
      <c r="B97" s="9" t="s">
        <v>117</v>
      </c>
      <c r="C97" s="9" t="s">
        <v>118</v>
      </c>
      <c r="D97" s="9" t="s">
        <v>119</v>
      </c>
    </row>
    <row r="98" spans="1:6">
      <c r="A98" s="9" t="s">
        <v>120</v>
      </c>
      <c r="B98" s="2">
        <v>11.140599999999999</v>
      </c>
      <c r="C98" s="2">
        <v>3</v>
      </c>
      <c r="D98" s="2">
        <v>1.0999999999999999E-2</v>
      </c>
    </row>
    <row r="99" spans="1:6">
      <c r="A99" s="9" t="s">
        <v>121</v>
      </c>
      <c r="B99" s="2">
        <v>11.668799999999999</v>
      </c>
      <c r="C99" s="2">
        <v>3</v>
      </c>
      <c r="D99" s="2">
        <v>8.6E-3</v>
      </c>
    </row>
    <row r="100" spans="1:6">
      <c r="A100" s="9" t="s">
        <v>122</v>
      </c>
      <c r="B100" s="2">
        <v>8.1525999999999996</v>
      </c>
      <c r="C100" s="2">
        <v>3</v>
      </c>
      <c r="D100" s="2">
        <v>4.2999999999999997E-2</v>
      </c>
    </row>
    <row r="101" spans="1:6">
      <c r="A101" s="5"/>
    </row>
    <row r="102" spans="1:6" ht="15" customHeight="1">
      <c r="A102" s="8" t="s">
        <v>123</v>
      </c>
      <c r="B102" s="8"/>
      <c r="C102" s="8"/>
      <c r="D102" s="8"/>
      <c r="E102" s="8"/>
      <c r="F102" s="8"/>
    </row>
    <row r="103" spans="1:6" ht="15" customHeight="1">
      <c r="A103" s="8" t="s">
        <v>124</v>
      </c>
      <c r="B103" s="8" t="s">
        <v>118</v>
      </c>
      <c r="C103" s="8" t="s">
        <v>125</v>
      </c>
      <c r="D103" s="9" t="s">
        <v>126</v>
      </c>
      <c r="E103" s="9" t="s">
        <v>122</v>
      </c>
      <c r="F103" s="8" t="s">
        <v>119</v>
      </c>
    </row>
    <row r="104" spans="1:6">
      <c r="A104" s="8"/>
      <c r="B104" s="8"/>
      <c r="C104" s="8"/>
      <c r="D104" s="9" t="s">
        <v>127</v>
      </c>
      <c r="E104" s="9" t="s">
        <v>117</v>
      </c>
      <c r="F104" s="8"/>
    </row>
    <row r="105" spans="1:6">
      <c r="A105" s="9" t="s">
        <v>128</v>
      </c>
      <c r="B105" s="2">
        <v>1</v>
      </c>
      <c r="C105" s="2">
        <v>-1.1597999999999999</v>
      </c>
      <c r="D105" s="2">
        <v>0.2089</v>
      </c>
      <c r="E105" s="2">
        <v>30.8339</v>
      </c>
      <c r="F105" s="2" t="s">
        <v>129</v>
      </c>
    </row>
    <row r="106" spans="1:6">
      <c r="A106" s="9" t="s">
        <v>2</v>
      </c>
      <c r="B106" s="2">
        <v>1</v>
      </c>
      <c r="C106" s="2">
        <v>1.08E-3</v>
      </c>
      <c r="D106" s="2">
        <v>9.7099999999999997E-4</v>
      </c>
      <c r="E106" s="2">
        <v>1.2258</v>
      </c>
      <c r="F106" s="2">
        <v>0.26819999999999999</v>
      </c>
    </row>
    <row r="107" spans="1:6">
      <c r="A107" s="9" t="s">
        <v>3</v>
      </c>
      <c r="B107" s="2">
        <v>1</v>
      </c>
      <c r="C107" s="6">
        <v>3.388E-6</v>
      </c>
      <c r="D107" s="6">
        <v>3.3730000000000001E-6</v>
      </c>
      <c r="E107" s="2">
        <v>1.0087999999999999</v>
      </c>
      <c r="F107" s="2">
        <v>0.31519999999999998</v>
      </c>
    </row>
    <row r="108" spans="1:6">
      <c r="A108" s="9" t="s">
        <v>5</v>
      </c>
      <c r="B108" s="2">
        <v>1</v>
      </c>
      <c r="C108" s="2">
        <v>5.1700000000000001E-3</v>
      </c>
      <c r="D108" s="2">
        <v>8.2500000000000004E-3</v>
      </c>
      <c r="E108" s="2">
        <v>0.39240000000000003</v>
      </c>
      <c r="F108" s="2">
        <v>0.53100000000000003</v>
      </c>
    </row>
    <row r="109" spans="1:6">
      <c r="A109" s="5"/>
    </row>
    <row r="110" spans="1:6" ht="15" customHeight="1">
      <c r="A110" s="8" t="s">
        <v>130</v>
      </c>
      <c r="B110" s="8"/>
      <c r="C110" s="8"/>
      <c r="D110" s="8"/>
    </row>
    <row r="111" spans="1:6" ht="15" customHeight="1">
      <c r="A111" s="8" t="s">
        <v>131</v>
      </c>
      <c r="B111" s="8" t="s">
        <v>132</v>
      </c>
      <c r="C111" s="8" t="s">
        <v>133</v>
      </c>
      <c r="D111" s="8"/>
    </row>
    <row r="112" spans="1:6" ht="15" customHeight="1">
      <c r="A112" s="8"/>
      <c r="B112" s="8"/>
      <c r="C112" s="8" t="s">
        <v>134</v>
      </c>
      <c r="D112" s="8"/>
    </row>
    <row r="113" spans="1:4">
      <c r="A113" s="9" t="s">
        <v>2</v>
      </c>
      <c r="B113" s="2">
        <v>1.0009999999999999</v>
      </c>
      <c r="C113" s="2">
        <v>0.999</v>
      </c>
      <c r="D113" s="2">
        <v>1.0029999999999999</v>
      </c>
    </row>
    <row r="114" spans="1:4">
      <c r="A114" s="9" t="s">
        <v>3</v>
      </c>
      <c r="B114" s="2">
        <v>1</v>
      </c>
      <c r="C114" s="2">
        <v>1</v>
      </c>
      <c r="D114" s="2">
        <v>1</v>
      </c>
    </row>
    <row r="115" spans="1:4">
      <c r="A115" s="9" t="s">
        <v>5</v>
      </c>
      <c r="B115" s="2">
        <v>1.0049999999999999</v>
      </c>
      <c r="C115" s="2">
        <v>0.98899999999999999</v>
      </c>
      <c r="D115" s="2">
        <v>1.022</v>
      </c>
    </row>
    <row r="116" spans="1:4">
      <c r="A116" s="5"/>
    </row>
    <row r="117" spans="1:4" ht="30" customHeight="1">
      <c r="A117" s="8" t="s">
        <v>135</v>
      </c>
      <c r="B117" s="8"/>
      <c r="C117" s="8"/>
      <c r="D117" s="8"/>
    </row>
    <row r="118" spans="1:4" ht="15" customHeight="1">
      <c r="A118" s="8" t="s">
        <v>136</v>
      </c>
      <c r="B118" s="8"/>
      <c r="C118" s="8"/>
      <c r="D118" s="8"/>
    </row>
    <row r="119" spans="1:4">
      <c r="A119" s="9" t="s">
        <v>137</v>
      </c>
      <c r="B119" s="2">
        <v>82.1</v>
      </c>
      <c r="C119" s="9" t="s">
        <v>138</v>
      </c>
      <c r="D119" s="2">
        <v>0.65700000000000003</v>
      </c>
    </row>
    <row r="120" spans="1:4">
      <c r="A120" s="9" t="s">
        <v>139</v>
      </c>
      <c r="B120" s="2">
        <v>16.399999999999999</v>
      </c>
      <c r="C120" s="9" t="s">
        <v>140</v>
      </c>
      <c r="D120" s="2">
        <v>0.66700000000000004</v>
      </c>
    </row>
    <row r="121" spans="1:4">
      <c r="A121" s="9" t="s">
        <v>141</v>
      </c>
      <c r="B121" s="2">
        <v>1.5</v>
      </c>
      <c r="C121" s="9" t="s">
        <v>142</v>
      </c>
      <c r="D121" s="2">
        <v>0.27900000000000003</v>
      </c>
    </row>
    <row r="122" spans="1:4">
      <c r="A122" s="9" t="s">
        <v>143</v>
      </c>
      <c r="B122" s="2">
        <v>5750</v>
      </c>
      <c r="C122" s="9" t="s">
        <v>144</v>
      </c>
      <c r="D122" s="2">
        <v>0.82799999999999996</v>
      </c>
    </row>
    <row r="127" spans="1:4">
      <c r="A127" s="2" t="s">
        <v>146</v>
      </c>
    </row>
    <row r="129" spans="1:3">
      <c r="A129" s="7" t="s">
        <v>86</v>
      </c>
    </row>
    <row r="130" spans="1:3">
      <c r="A130" s="5"/>
    </row>
    <row r="131" spans="1:3" ht="15" customHeight="1">
      <c r="A131" s="8" t="s">
        <v>87</v>
      </c>
      <c r="B131" s="8"/>
    </row>
    <row r="132" spans="1:3">
      <c r="A132" s="9" t="s">
        <v>88</v>
      </c>
      <c r="B132" s="2" t="s">
        <v>89</v>
      </c>
    </row>
    <row r="133" spans="1:3">
      <c r="A133" s="9" t="s">
        <v>90</v>
      </c>
      <c r="B133" s="2" t="s">
        <v>1</v>
      </c>
    </row>
    <row r="134" spans="1:3">
      <c r="A134" s="9" t="s">
        <v>91</v>
      </c>
      <c r="B134" s="2">
        <v>2</v>
      </c>
    </row>
    <row r="135" spans="1:3">
      <c r="A135" s="9" t="s">
        <v>92</v>
      </c>
      <c r="B135" s="2" t="s">
        <v>93</v>
      </c>
    </row>
    <row r="136" spans="1:3">
      <c r="A136" s="9" t="s">
        <v>94</v>
      </c>
      <c r="B136" s="2" t="s">
        <v>95</v>
      </c>
    </row>
    <row r="137" spans="1:3">
      <c r="A137" s="5"/>
    </row>
    <row r="138" spans="1:3">
      <c r="A138" s="9" t="s">
        <v>96</v>
      </c>
      <c r="B138" s="2">
        <v>165</v>
      </c>
    </row>
    <row r="139" spans="1:3">
      <c r="A139" s="9" t="s">
        <v>97</v>
      </c>
      <c r="B139" s="2">
        <v>165</v>
      </c>
    </row>
    <row r="140" spans="1:3">
      <c r="A140" s="5"/>
    </row>
    <row r="141" spans="1:3" ht="15" customHeight="1">
      <c r="A141" s="8" t="s">
        <v>98</v>
      </c>
      <c r="B141" s="8"/>
      <c r="C141" s="8"/>
    </row>
    <row r="142" spans="1:3" ht="15" customHeight="1">
      <c r="A142" s="9" t="s">
        <v>99</v>
      </c>
      <c r="B142" s="8" t="s">
        <v>1</v>
      </c>
      <c r="C142" s="9" t="s">
        <v>101</v>
      </c>
    </row>
    <row r="143" spans="1:3">
      <c r="A143" s="9" t="s">
        <v>100</v>
      </c>
      <c r="B143" s="8"/>
      <c r="C143" s="9" t="s">
        <v>102</v>
      </c>
    </row>
    <row r="144" spans="1:3">
      <c r="A144" s="9">
        <v>1</v>
      </c>
      <c r="B144" s="2">
        <v>1</v>
      </c>
      <c r="C144" s="2">
        <v>50</v>
      </c>
    </row>
    <row r="145" spans="1:4">
      <c r="A145" s="9">
        <v>2</v>
      </c>
      <c r="B145" s="2">
        <v>0</v>
      </c>
      <c r="C145" s="2">
        <v>115</v>
      </c>
    </row>
    <row r="146" spans="1:4">
      <c r="A146" s="5"/>
    </row>
    <row r="147" spans="1:4">
      <c r="A147" s="2" t="s">
        <v>103</v>
      </c>
    </row>
    <row r="148" spans="1:4">
      <c r="A148" s="5"/>
    </row>
    <row r="149" spans="1:4">
      <c r="A149" s="5"/>
    </row>
    <row r="150" spans="1:4">
      <c r="A150" s="9" t="s">
        <v>104</v>
      </c>
    </row>
    <row r="151" spans="1:4">
      <c r="A151" s="2" t="s">
        <v>105</v>
      </c>
    </row>
    <row r="152" spans="1:4">
      <c r="A152" s="5"/>
    </row>
    <row r="153" spans="1:4" ht="15" customHeight="1">
      <c r="A153" s="8" t="s">
        <v>106</v>
      </c>
      <c r="B153" s="8"/>
      <c r="C153" s="8"/>
    </row>
    <row r="154" spans="1:4">
      <c r="A154" s="8" t="s">
        <v>107</v>
      </c>
      <c r="B154" s="8" t="s">
        <v>108</v>
      </c>
      <c r="C154" s="9" t="s">
        <v>109</v>
      </c>
    </row>
    <row r="155" spans="1:4">
      <c r="A155" s="8"/>
      <c r="B155" s="8"/>
      <c r="C155" s="9" t="s">
        <v>110</v>
      </c>
    </row>
    <row r="156" spans="1:4">
      <c r="A156" s="9" t="s">
        <v>111</v>
      </c>
      <c r="B156" s="2">
        <v>204.42500000000001</v>
      </c>
      <c r="C156" s="2">
        <v>152.80199999999999</v>
      </c>
    </row>
    <row r="157" spans="1:4">
      <c r="A157" s="9" t="s">
        <v>112</v>
      </c>
      <c r="B157" s="2">
        <v>207.53100000000001</v>
      </c>
      <c r="C157" s="2">
        <v>165.226</v>
      </c>
    </row>
    <row r="158" spans="1:4">
      <c r="A158" s="9" t="s">
        <v>113</v>
      </c>
      <c r="B158" s="2" t="s">
        <v>114</v>
      </c>
      <c r="C158" s="2">
        <v>144.80199999999999</v>
      </c>
    </row>
    <row r="159" spans="1:4">
      <c r="A159" s="5"/>
    </row>
    <row r="160" spans="1:4" ht="15" customHeight="1">
      <c r="A160" s="8" t="s">
        <v>115</v>
      </c>
      <c r="B160" s="8"/>
      <c r="C160" s="8"/>
      <c r="D160" s="8"/>
    </row>
    <row r="161" spans="1:6">
      <c r="A161" s="9" t="s">
        <v>116</v>
      </c>
      <c r="B161" s="9" t="s">
        <v>117</v>
      </c>
      <c r="C161" s="9" t="s">
        <v>118</v>
      </c>
      <c r="D161" s="9" t="s">
        <v>119</v>
      </c>
    </row>
    <row r="162" spans="1:6">
      <c r="A162" s="9" t="s">
        <v>120</v>
      </c>
      <c r="B162" s="2">
        <v>57.623100000000001</v>
      </c>
      <c r="C162" s="2">
        <v>3</v>
      </c>
      <c r="D162" s="2" t="s">
        <v>129</v>
      </c>
    </row>
    <row r="163" spans="1:6">
      <c r="A163" s="9" t="s">
        <v>121</v>
      </c>
      <c r="B163" s="2">
        <v>53.275199999999998</v>
      </c>
      <c r="C163" s="2">
        <v>3</v>
      </c>
      <c r="D163" s="2" t="s">
        <v>129</v>
      </c>
    </row>
    <row r="164" spans="1:6">
      <c r="A164" s="9" t="s">
        <v>122</v>
      </c>
      <c r="B164" s="2">
        <v>38.328699999999998</v>
      </c>
      <c r="C164" s="2">
        <v>3</v>
      </c>
      <c r="D164" s="2" t="s">
        <v>129</v>
      </c>
    </row>
    <row r="165" spans="1:6">
      <c r="A165" s="5"/>
    </row>
    <row r="166" spans="1:6" ht="15" customHeight="1">
      <c r="A166" s="8" t="s">
        <v>123</v>
      </c>
      <c r="B166" s="8"/>
      <c r="C166" s="8"/>
      <c r="D166" s="8"/>
      <c r="E166" s="8"/>
      <c r="F166" s="8"/>
    </row>
    <row r="167" spans="1:6" ht="15" customHeight="1">
      <c r="A167" s="8" t="s">
        <v>124</v>
      </c>
      <c r="B167" s="8" t="s">
        <v>118</v>
      </c>
      <c r="C167" s="8" t="s">
        <v>125</v>
      </c>
      <c r="D167" s="9" t="s">
        <v>126</v>
      </c>
      <c r="E167" s="9" t="s">
        <v>122</v>
      </c>
      <c r="F167" s="8" t="s">
        <v>119</v>
      </c>
    </row>
    <row r="168" spans="1:6">
      <c r="A168" s="8"/>
      <c r="B168" s="8"/>
      <c r="C168" s="8"/>
      <c r="D168" s="9" t="s">
        <v>127</v>
      </c>
      <c r="E168" s="9" t="s">
        <v>117</v>
      </c>
      <c r="F168" s="8"/>
    </row>
    <row r="169" spans="1:6">
      <c r="A169" s="9" t="s">
        <v>128</v>
      </c>
      <c r="B169" s="2">
        <v>1</v>
      </c>
      <c r="C169" s="2">
        <v>-3.8776999999999999</v>
      </c>
      <c r="D169" s="2">
        <v>0.74299999999999999</v>
      </c>
      <c r="E169" s="2">
        <v>27.238399999999999</v>
      </c>
      <c r="F169" s="2" t="s">
        <v>129</v>
      </c>
    </row>
    <row r="170" spans="1:6">
      <c r="A170" s="9" t="s">
        <v>45</v>
      </c>
      <c r="B170" s="2">
        <v>1</v>
      </c>
      <c r="C170" s="2">
        <v>1.335</v>
      </c>
      <c r="D170" s="2">
        <v>0.38490000000000002</v>
      </c>
      <c r="E170" s="2">
        <v>12.032</v>
      </c>
      <c r="F170" s="2">
        <v>5.0000000000000001E-4</v>
      </c>
    </row>
    <row r="171" spans="1:6">
      <c r="A171" s="9" t="s">
        <v>46</v>
      </c>
      <c r="B171" s="2">
        <v>1</v>
      </c>
      <c r="C171" s="2">
        <v>0.3695</v>
      </c>
      <c r="D171" s="2">
        <v>0.19639999999999999</v>
      </c>
      <c r="E171" s="2">
        <v>3.54</v>
      </c>
      <c r="F171" s="2">
        <v>5.9900000000000002E-2</v>
      </c>
    </row>
    <row r="172" spans="1:6">
      <c r="A172" s="9" t="s">
        <v>48</v>
      </c>
      <c r="B172" s="2">
        <v>1</v>
      </c>
      <c r="C172" s="2">
        <v>2.4899999999999999E-2</v>
      </c>
      <c r="D172" s="2">
        <v>0.49359999999999998</v>
      </c>
      <c r="E172" s="2">
        <v>2.5000000000000001E-3</v>
      </c>
      <c r="F172" s="2">
        <v>0.95979999999999999</v>
      </c>
    </row>
    <row r="173" spans="1:6">
      <c r="A173" s="5"/>
    </row>
    <row r="174" spans="1:6" ht="15" customHeight="1">
      <c r="A174" s="8" t="s">
        <v>130</v>
      </c>
      <c r="B174" s="8"/>
      <c r="C174" s="8"/>
      <c r="D174" s="8"/>
    </row>
    <row r="175" spans="1:6" ht="15" customHeight="1">
      <c r="A175" s="8" t="s">
        <v>131</v>
      </c>
      <c r="B175" s="8" t="s">
        <v>132</v>
      </c>
      <c r="C175" s="8" t="s">
        <v>133</v>
      </c>
      <c r="D175" s="8"/>
    </row>
    <row r="176" spans="1:6" ht="15" customHeight="1">
      <c r="A176" s="8"/>
      <c r="B176" s="8"/>
      <c r="C176" s="8" t="s">
        <v>134</v>
      </c>
      <c r="D176" s="8"/>
    </row>
    <row r="177" spans="1:4">
      <c r="A177" s="9" t="s">
        <v>45</v>
      </c>
      <c r="B177" s="2">
        <v>3.8</v>
      </c>
      <c r="C177" s="2">
        <v>1.7869999999999999</v>
      </c>
      <c r="D177" s="2">
        <v>8.0790000000000006</v>
      </c>
    </row>
    <row r="178" spans="1:4">
      <c r="A178" s="9" t="s">
        <v>46</v>
      </c>
      <c r="B178" s="2">
        <v>1.4470000000000001</v>
      </c>
      <c r="C178" s="2">
        <v>0.98499999999999999</v>
      </c>
      <c r="D178" s="2">
        <v>2.1269999999999998</v>
      </c>
    </row>
    <row r="179" spans="1:4">
      <c r="A179" s="9" t="s">
        <v>48</v>
      </c>
      <c r="B179" s="2">
        <v>1.0249999999999999</v>
      </c>
      <c r="C179" s="2">
        <v>0.39</v>
      </c>
      <c r="D179" s="2">
        <v>2.698</v>
      </c>
    </row>
    <row r="180" spans="1:4">
      <c r="A180" s="5"/>
    </row>
    <row r="181" spans="1:4" ht="30" customHeight="1">
      <c r="A181" s="8" t="s">
        <v>135</v>
      </c>
      <c r="B181" s="8"/>
      <c r="C181" s="8"/>
      <c r="D181" s="8"/>
    </row>
    <row r="182" spans="1:4" ht="15" customHeight="1">
      <c r="A182" s="8" t="s">
        <v>136</v>
      </c>
      <c r="B182" s="8"/>
      <c r="C182" s="8"/>
      <c r="D182" s="8"/>
    </row>
    <row r="183" spans="1:4">
      <c r="A183" s="9" t="s">
        <v>137</v>
      </c>
      <c r="B183" s="2">
        <v>85.4</v>
      </c>
      <c r="C183" s="9" t="s">
        <v>138</v>
      </c>
      <c r="D183" s="2">
        <v>0.71</v>
      </c>
    </row>
    <row r="184" spans="1:4">
      <c r="A184" s="9" t="s">
        <v>139</v>
      </c>
      <c r="B184" s="2">
        <v>14.5</v>
      </c>
      <c r="C184" s="9" t="s">
        <v>140</v>
      </c>
      <c r="D184" s="2">
        <v>0.71</v>
      </c>
    </row>
    <row r="185" spans="1:4">
      <c r="A185" s="9" t="s">
        <v>141</v>
      </c>
      <c r="B185" s="2">
        <v>0.1</v>
      </c>
      <c r="C185" s="9" t="s">
        <v>142</v>
      </c>
      <c r="D185" s="2">
        <v>0.30199999999999999</v>
      </c>
    </row>
    <row r="186" spans="1:4">
      <c r="A186" s="9" t="s">
        <v>143</v>
      </c>
      <c r="B186" s="2">
        <v>5750</v>
      </c>
      <c r="C186" s="9" t="s">
        <v>144</v>
      </c>
      <c r="D186" s="2">
        <v>0.85499999999999998</v>
      </c>
    </row>
    <row r="191" spans="1:4">
      <c r="A191" s="2" t="s">
        <v>147</v>
      </c>
    </row>
    <row r="193" spans="1:3">
      <c r="A193" s="7" t="s">
        <v>86</v>
      </c>
    </row>
    <row r="194" spans="1:3">
      <c r="A194" s="5"/>
    </row>
    <row r="195" spans="1:3" ht="15" customHeight="1">
      <c r="A195" s="8" t="s">
        <v>87</v>
      </c>
      <c r="B195" s="8"/>
    </row>
    <row r="196" spans="1:3">
      <c r="A196" s="9" t="s">
        <v>88</v>
      </c>
      <c r="B196" s="2" t="s">
        <v>89</v>
      </c>
    </row>
    <row r="197" spans="1:3">
      <c r="A197" s="9" t="s">
        <v>90</v>
      </c>
      <c r="B197" s="2" t="s">
        <v>1</v>
      </c>
    </row>
    <row r="198" spans="1:3">
      <c r="A198" s="9" t="s">
        <v>91</v>
      </c>
      <c r="B198" s="2">
        <v>2</v>
      </c>
    </row>
    <row r="199" spans="1:3">
      <c r="A199" s="9" t="s">
        <v>92</v>
      </c>
      <c r="B199" s="2" t="s">
        <v>93</v>
      </c>
    </row>
    <row r="200" spans="1:3">
      <c r="A200" s="9" t="s">
        <v>94</v>
      </c>
      <c r="B200" s="2" t="s">
        <v>95</v>
      </c>
    </row>
    <row r="201" spans="1:3">
      <c r="A201" s="5"/>
    </row>
    <row r="202" spans="1:3">
      <c r="A202" s="9" t="s">
        <v>96</v>
      </c>
      <c r="B202" s="2">
        <v>165</v>
      </c>
    </row>
    <row r="203" spans="1:3">
      <c r="A203" s="9" t="s">
        <v>97</v>
      </c>
      <c r="B203" s="2">
        <v>165</v>
      </c>
    </row>
    <row r="204" spans="1:3">
      <c r="A204" s="5"/>
    </row>
    <row r="205" spans="1:3" ht="15" customHeight="1">
      <c r="A205" s="8" t="s">
        <v>98</v>
      </c>
      <c r="B205" s="8"/>
      <c r="C205" s="8"/>
    </row>
    <row r="206" spans="1:3" ht="15" customHeight="1">
      <c r="A206" s="9" t="s">
        <v>99</v>
      </c>
      <c r="B206" s="8" t="s">
        <v>1</v>
      </c>
      <c r="C206" s="9" t="s">
        <v>101</v>
      </c>
    </row>
    <row r="207" spans="1:3">
      <c r="A207" s="9" t="s">
        <v>100</v>
      </c>
      <c r="B207" s="8"/>
      <c r="C207" s="9" t="s">
        <v>102</v>
      </c>
    </row>
    <row r="208" spans="1:3">
      <c r="A208" s="9">
        <v>1</v>
      </c>
      <c r="B208" s="2">
        <v>1</v>
      </c>
      <c r="C208" s="2">
        <v>50</v>
      </c>
    </row>
    <row r="209" spans="1:4">
      <c r="A209" s="9">
        <v>2</v>
      </c>
      <c r="B209" s="2">
        <v>0</v>
      </c>
      <c r="C209" s="2">
        <v>115</v>
      </c>
    </row>
    <row r="210" spans="1:4">
      <c r="A210" s="5"/>
    </row>
    <row r="211" spans="1:4">
      <c r="A211" s="2" t="s">
        <v>103</v>
      </c>
    </row>
    <row r="212" spans="1:4">
      <c r="A212" s="5"/>
    </row>
    <row r="213" spans="1:4">
      <c r="A213" s="5"/>
    </row>
    <row r="214" spans="1:4">
      <c r="A214" s="9" t="s">
        <v>104</v>
      </c>
    </row>
    <row r="215" spans="1:4">
      <c r="A215" s="2" t="s">
        <v>105</v>
      </c>
    </row>
    <row r="216" spans="1:4">
      <c r="A216" s="5"/>
    </row>
    <row r="217" spans="1:4" ht="15" customHeight="1">
      <c r="A217" s="8" t="s">
        <v>106</v>
      </c>
      <c r="B217" s="8"/>
      <c r="C217" s="8"/>
    </row>
    <row r="218" spans="1:4">
      <c r="A218" s="8" t="s">
        <v>107</v>
      </c>
      <c r="B218" s="8" t="s">
        <v>108</v>
      </c>
      <c r="C218" s="9" t="s">
        <v>109</v>
      </c>
    </row>
    <row r="219" spans="1:4">
      <c r="A219" s="8"/>
      <c r="B219" s="8"/>
      <c r="C219" s="9" t="s">
        <v>110</v>
      </c>
    </row>
    <row r="220" spans="1:4">
      <c r="A220" s="9" t="s">
        <v>111</v>
      </c>
      <c r="B220" s="2">
        <v>204.42500000000001</v>
      </c>
      <c r="C220" s="2">
        <v>150.80500000000001</v>
      </c>
    </row>
    <row r="221" spans="1:4">
      <c r="A221" s="9" t="s">
        <v>112</v>
      </c>
      <c r="B221" s="2">
        <v>207.53100000000001</v>
      </c>
      <c r="C221" s="2">
        <v>160.12299999999999</v>
      </c>
    </row>
    <row r="222" spans="1:4">
      <c r="A222" s="9" t="s">
        <v>113</v>
      </c>
      <c r="B222" s="2" t="s">
        <v>114</v>
      </c>
      <c r="C222" s="2">
        <v>144.80500000000001</v>
      </c>
    </row>
    <row r="223" spans="1:4">
      <c r="A223" s="5"/>
    </row>
    <row r="224" spans="1:4" ht="15" customHeight="1">
      <c r="A224" s="8" t="s">
        <v>115</v>
      </c>
      <c r="B224" s="8"/>
      <c r="C224" s="8"/>
      <c r="D224" s="8"/>
    </row>
    <row r="225" spans="1:6">
      <c r="A225" s="9" t="s">
        <v>116</v>
      </c>
      <c r="B225" s="9" t="s">
        <v>117</v>
      </c>
      <c r="C225" s="9" t="s">
        <v>118</v>
      </c>
      <c r="D225" s="9" t="s">
        <v>119</v>
      </c>
    </row>
    <row r="226" spans="1:6">
      <c r="A226" s="9" t="s">
        <v>120</v>
      </c>
      <c r="B226" s="2">
        <v>57.6205</v>
      </c>
      <c r="C226" s="2">
        <v>2</v>
      </c>
      <c r="D226" s="2" t="s">
        <v>129</v>
      </c>
    </row>
    <row r="227" spans="1:6">
      <c r="A227" s="9" t="s">
        <v>121</v>
      </c>
      <c r="B227" s="2">
        <v>53.262500000000003</v>
      </c>
      <c r="C227" s="2">
        <v>2</v>
      </c>
      <c r="D227" s="2" t="s">
        <v>129</v>
      </c>
    </row>
    <row r="228" spans="1:6">
      <c r="A228" s="9" t="s">
        <v>122</v>
      </c>
      <c r="B228" s="2">
        <v>38.311300000000003</v>
      </c>
      <c r="C228" s="2">
        <v>2</v>
      </c>
      <c r="D228" s="2" t="s">
        <v>129</v>
      </c>
    </row>
    <row r="229" spans="1:6">
      <c r="A229" s="5"/>
    </row>
    <row r="230" spans="1:6" ht="15" customHeight="1">
      <c r="A230" s="8" t="s">
        <v>123</v>
      </c>
      <c r="B230" s="8"/>
      <c r="C230" s="8"/>
      <c r="D230" s="8"/>
      <c r="E230" s="8"/>
      <c r="F230" s="8"/>
    </row>
    <row r="231" spans="1:6" ht="15" customHeight="1">
      <c r="A231" s="8" t="s">
        <v>124</v>
      </c>
      <c r="B231" s="8" t="s">
        <v>118</v>
      </c>
      <c r="C231" s="8" t="s">
        <v>125</v>
      </c>
      <c r="D231" s="9" t="s">
        <v>126</v>
      </c>
      <c r="E231" s="9" t="s">
        <v>122</v>
      </c>
      <c r="F231" s="8" t="s">
        <v>119</v>
      </c>
    </row>
    <row r="232" spans="1:6">
      <c r="A232" s="8"/>
      <c r="B232" s="8"/>
      <c r="C232" s="8"/>
      <c r="D232" s="9" t="s">
        <v>127</v>
      </c>
      <c r="E232" s="9" t="s">
        <v>117</v>
      </c>
      <c r="F232" s="8"/>
    </row>
    <row r="233" spans="1:6">
      <c r="A233" s="9" t="s">
        <v>128</v>
      </c>
      <c r="B233" s="2">
        <v>1</v>
      </c>
      <c r="C233" s="2">
        <v>-3.879</v>
      </c>
      <c r="D233" s="2">
        <v>0.74319999999999997</v>
      </c>
      <c r="E233" s="2">
        <v>27.238299999999999</v>
      </c>
      <c r="F233" s="2" t="s">
        <v>129</v>
      </c>
    </row>
    <row r="234" spans="1:6">
      <c r="A234" s="9" t="s">
        <v>45</v>
      </c>
      <c r="B234" s="2">
        <v>1</v>
      </c>
      <c r="C234" s="2">
        <v>1.3484</v>
      </c>
      <c r="D234" s="2">
        <v>0.27900000000000003</v>
      </c>
      <c r="E234" s="2">
        <v>23.359500000000001</v>
      </c>
      <c r="F234" s="2" t="s">
        <v>129</v>
      </c>
    </row>
    <row r="235" spans="1:6">
      <c r="A235" s="9" t="s">
        <v>46</v>
      </c>
      <c r="B235" s="2">
        <v>1</v>
      </c>
      <c r="C235" s="2">
        <v>0.37119999999999997</v>
      </c>
      <c r="D235" s="2">
        <v>0.19389999999999999</v>
      </c>
      <c r="E235" s="2">
        <v>3.6665000000000001</v>
      </c>
      <c r="F235" s="2">
        <v>5.5500000000000001E-2</v>
      </c>
    </row>
    <row r="236" spans="1:6">
      <c r="A236" s="5"/>
    </row>
    <row r="237" spans="1:6" ht="15" customHeight="1">
      <c r="A237" s="8" t="s">
        <v>130</v>
      </c>
      <c r="B237" s="8"/>
      <c r="C237" s="8"/>
      <c r="D237" s="8"/>
    </row>
    <row r="238" spans="1:6" ht="15" customHeight="1">
      <c r="A238" s="8" t="s">
        <v>131</v>
      </c>
      <c r="B238" s="8" t="s">
        <v>132</v>
      </c>
      <c r="C238" s="8" t="s">
        <v>133</v>
      </c>
      <c r="D238" s="8"/>
    </row>
    <row r="239" spans="1:6" ht="15" customHeight="1">
      <c r="A239" s="8"/>
      <c r="B239" s="8"/>
      <c r="C239" s="8" t="s">
        <v>134</v>
      </c>
      <c r="D239" s="8"/>
    </row>
    <row r="240" spans="1:6">
      <c r="A240" s="9" t="s">
        <v>45</v>
      </c>
      <c r="B240" s="2">
        <v>3.851</v>
      </c>
      <c r="C240" s="2">
        <v>2.2290000000000001</v>
      </c>
      <c r="D240" s="2">
        <v>6.6539999999999999</v>
      </c>
    </row>
    <row r="241" spans="1:4">
      <c r="A241" s="9" t="s">
        <v>46</v>
      </c>
      <c r="B241" s="2">
        <v>1.4490000000000001</v>
      </c>
      <c r="C241" s="2">
        <v>0.99099999999999999</v>
      </c>
      <c r="D241" s="2">
        <v>2.1190000000000002</v>
      </c>
    </row>
    <row r="242" spans="1:4">
      <c r="A242" s="5"/>
    </row>
    <row r="243" spans="1:4" ht="30" customHeight="1">
      <c r="A243" s="8" t="s">
        <v>135</v>
      </c>
      <c r="B243" s="8"/>
      <c r="C243" s="8"/>
      <c r="D243" s="8"/>
    </row>
    <row r="244" spans="1:4" ht="15" customHeight="1">
      <c r="A244" s="8" t="s">
        <v>136</v>
      </c>
      <c r="B244" s="8"/>
      <c r="C244" s="8"/>
      <c r="D244" s="8"/>
    </row>
    <row r="245" spans="1:4">
      <c r="A245" s="9" t="s">
        <v>137</v>
      </c>
      <c r="B245" s="2">
        <v>85.3</v>
      </c>
      <c r="C245" s="9" t="s">
        <v>138</v>
      </c>
      <c r="D245" s="2">
        <v>0.70799999999999996</v>
      </c>
    </row>
    <row r="246" spans="1:4">
      <c r="A246" s="9" t="s">
        <v>139</v>
      </c>
      <c r="B246" s="2">
        <v>14.5</v>
      </c>
      <c r="C246" s="9" t="s">
        <v>140</v>
      </c>
      <c r="D246" s="2">
        <v>0.70899999999999996</v>
      </c>
    </row>
    <row r="247" spans="1:4">
      <c r="A247" s="9" t="s">
        <v>141</v>
      </c>
      <c r="B247" s="2">
        <v>0.1</v>
      </c>
      <c r="C247" s="9" t="s">
        <v>142</v>
      </c>
      <c r="D247" s="2">
        <v>0.30099999999999999</v>
      </c>
    </row>
    <row r="248" spans="1:4">
      <c r="A248" s="9" t="s">
        <v>143</v>
      </c>
      <c r="B248" s="2">
        <v>5750</v>
      </c>
      <c r="C248" s="9" t="s">
        <v>144</v>
      </c>
      <c r="D248" s="2">
        <v>0.85399999999999998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2"/>
  <sheetViews>
    <sheetView workbookViewId="0"/>
  </sheetViews>
  <sheetFormatPr defaultRowHeight="15"/>
  <sheetData>
    <row r="1" spans="1:1">
      <c r="A1" s="3" t="s">
        <v>33</v>
      </c>
    </row>
    <row r="2" spans="1:1">
      <c r="A2" s="3" t="s">
        <v>150</v>
      </c>
    </row>
    <row r="3" spans="1:1">
      <c r="A3" s="3" t="s">
        <v>54</v>
      </c>
    </row>
    <row r="4" spans="1:1">
      <c r="A4" s="2"/>
    </row>
    <row r="5" spans="1:1">
      <c r="A5" s="3" t="s">
        <v>15</v>
      </c>
    </row>
    <row r="6" spans="1:1">
      <c r="A6" s="3" t="s">
        <v>16</v>
      </c>
    </row>
    <row r="7" spans="1:1">
      <c r="A7" s="3" t="s">
        <v>151</v>
      </c>
    </row>
    <row r="8" spans="1:1">
      <c r="A8" s="2"/>
    </row>
    <row r="9" spans="1:1">
      <c r="A9" s="3" t="s">
        <v>18</v>
      </c>
    </row>
    <row r="10" spans="1:1">
      <c r="A10" s="3" t="s">
        <v>78</v>
      </c>
    </row>
    <row r="11" spans="1:1">
      <c r="A11" s="3" t="s">
        <v>152</v>
      </c>
    </row>
    <row r="12" spans="1:1">
      <c r="A12" s="3" t="s">
        <v>153</v>
      </c>
    </row>
    <row r="13" spans="1:1">
      <c r="A13" s="3" t="s">
        <v>25</v>
      </c>
    </row>
    <row r="14" spans="1:1">
      <c r="A14" s="3" t="s">
        <v>26</v>
      </c>
    </row>
    <row r="15" spans="1:1">
      <c r="A15" s="2"/>
    </row>
    <row r="16" spans="1:1">
      <c r="A16" s="3" t="s">
        <v>27</v>
      </c>
    </row>
    <row r="17" spans="1:1">
      <c r="A17" s="2"/>
    </row>
    <row r="18" spans="1:1">
      <c r="A18" s="3" t="s">
        <v>28</v>
      </c>
    </row>
    <row r="19" spans="1:1">
      <c r="A19" s="3" t="s">
        <v>154</v>
      </c>
    </row>
    <row r="20" spans="1:1">
      <c r="A20" s="3" t="s">
        <v>155</v>
      </c>
    </row>
    <row r="21" spans="1:1">
      <c r="A21" s="2"/>
    </row>
    <row r="22" spans="1:1">
      <c r="A22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output1</vt:lpstr>
      <vt:lpstr>with all the variables</vt:lpstr>
      <vt:lpstr>without social signal</vt:lpstr>
      <vt:lpstr>with all the variables_log</vt:lpstr>
      <vt:lpstr>without social signal_log</vt:lpstr>
      <vt:lpstr>with review, search _log</vt:lpstr>
      <vt:lpstr>only with review all log</vt:lpstr>
      <vt:lpstr>Sheet7</vt:lpstr>
      <vt:lpstr>Sheet8</vt:lpstr>
      <vt:lpstr>Sheet9</vt:lpstr>
      <vt:lpstr>WITH +-VETIVE</vt:lpstr>
      <vt:lpstr>Sheet2</vt:lpstr>
      <vt:lpstr>Sheet1</vt:lpstr>
      <vt:lpstr>% approach</vt:lpstr>
      <vt:lpstr>% approach 2</vt:lpstr>
      <vt:lpstr>reg</vt:lpstr>
      <vt:lpstr>output_reg</vt:lpstr>
      <vt:lpstr>% approach output</vt:lpstr>
      <vt:lpstr>R_Excel</vt:lpstr>
      <vt:lpstr>R_Script</vt:lpstr>
      <vt:lpstr>R_Output</vt:lpstr>
      <vt:lpstr>Charts</vt:lpstr>
      <vt:lpstr>Sheet7!IDX</vt:lpstr>
      <vt:lpstr>SII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ronak.v</dc:creator>
  <cp:lastModifiedBy>yashwanth.r</cp:lastModifiedBy>
  <dcterms:created xsi:type="dcterms:W3CDTF">2015-04-09T09:24:42Z</dcterms:created>
  <dcterms:modified xsi:type="dcterms:W3CDTF">2015-07-10T09:03:59Z</dcterms:modified>
</cp:coreProperties>
</file>