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" i="3"/>
  <c r="G26"/>
  <c r="H26"/>
  <c r="I26"/>
  <c r="J26"/>
  <c r="K26"/>
  <c r="L26"/>
  <c r="M26"/>
  <c r="N26"/>
  <c r="D26"/>
  <c r="E26"/>
  <c r="C26"/>
  <c r="D25"/>
  <c r="E25"/>
  <c r="F25"/>
  <c r="G25"/>
  <c r="H25"/>
  <c r="I25"/>
  <c r="J25"/>
  <c r="K25"/>
  <c r="L25"/>
  <c r="M25"/>
  <c r="N25"/>
  <c r="C25"/>
  <c r="C28" s="1"/>
  <c r="C29" s="1"/>
  <c r="D24"/>
  <c r="E24"/>
  <c r="F24"/>
  <c r="G24"/>
  <c r="H24"/>
  <c r="I24"/>
  <c r="J24"/>
  <c r="K24"/>
  <c r="L24"/>
  <c r="M24"/>
  <c r="N24"/>
  <c r="C24"/>
  <c r="H23"/>
  <c r="I23"/>
  <c r="J23"/>
  <c r="K23"/>
  <c r="L23"/>
  <c r="M23"/>
  <c r="N23"/>
  <c r="G23"/>
  <c r="C23"/>
  <c r="D23" s="1"/>
  <c r="E22"/>
  <c r="F22"/>
  <c r="G22"/>
  <c r="H22"/>
  <c r="I22"/>
  <c r="J22"/>
  <c r="K22"/>
  <c r="L22"/>
  <c r="M22"/>
  <c r="N22"/>
  <c r="D22"/>
  <c r="C22"/>
  <c r="C21"/>
  <c r="F21" s="1"/>
  <c r="G21"/>
  <c r="L21"/>
  <c r="D21"/>
  <c r="K13"/>
  <c r="C14" i="2"/>
  <c r="D14" s="1"/>
  <c r="D13"/>
  <c r="C13"/>
  <c r="C12"/>
  <c r="D12" s="1"/>
  <c r="D11"/>
  <c r="C11"/>
  <c r="C10"/>
  <c r="D10" s="1"/>
  <c r="D9"/>
  <c r="D8"/>
  <c r="D7"/>
  <c r="D6"/>
  <c r="D5"/>
  <c r="D4"/>
  <c r="D3"/>
  <c r="D15" s="1"/>
  <c r="E15" s="1"/>
  <c r="O6" i="1"/>
  <c r="M11"/>
  <c r="L11"/>
  <c r="L6"/>
  <c r="L7"/>
  <c r="L8"/>
  <c r="L9"/>
  <c r="L10"/>
  <c r="L5"/>
  <c r="H12"/>
  <c r="H10"/>
  <c r="E10"/>
  <c r="E6"/>
  <c r="E7"/>
  <c r="E8"/>
  <c r="E9"/>
  <c r="E5"/>
  <c r="C12"/>
  <c r="C10"/>
  <c r="H21" i="3" l="1"/>
  <c r="H28" s="1"/>
  <c r="H29" s="1"/>
  <c r="H30" s="1"/>
  <c r="E23"/>
  <c r="L28"/>
  <c r="L29" s="1"/>
  <c r="L30" s="1"/>
  <c r="K21"/>
  <c r="K28" s="1"/>
  <c r="K29" s="1"/>
  <c r="K30" s="1"/>
  <c r="F23"/>
  <c r="F28" s="1"/>
  <c r="F29" s="1"/>
  <c r="F30" s="1"/>
  <c r="G28"/>
  <c r="G29" s="1"/>
  <c r="G30" s="1"/>
  <c r="D28"/>
  <c r="D29" s="1"/>
  <c r="D30" s="1"/>
  <c r="M21"/>
  <c r="M28" s="1"/>
  <c r="M29" s="1"/>
  <c r="M30" s="1"/>
  <c r="I21"/>
  <c r="I28" s="1"/>
  <c r="I29" s="1"/>
  <c r="I30" s="1"/>
  <c r="E21"/>
  <c r="E28" s="1"/>
  <c r="E29" s="1"/>
  <c r="E30" s="1"/>
  <c r="N21"/>
  <c r="N28" s="1"/>
  <c r="N29" s="1"/>
  <c r="N30" s="1"/>
  <c r="J21"/>
  <c r="J28" s="1"/>
  <c r="J29" s="1"/>
  <c r="J30" s="1"/>
  <c r="C15" i="2"/>
</calcChain>
</file>

<file path=xl/sharedStrings.xml><?xml version="1.0" encoding="utf-8"?>
<sst xmlns="http://schemas.openxmlformats.org/spreadsheetml/2006/main" count="76" uniqueCount="57">
  <si>
    <t>Basic</t>
  </si>
  <si>
    <t>HRA</t>
  </si>
  <si>
    <t>Cony</t>
  </si>
  <si>
    <t>PF Employer</t>
  </si>
  <si>
    <t>Special Allow</t>
  </si>
  <si>
    <t>Fixed CTC</t>
  </si>
  <si>
    <t>Bonus</t>
  </si>
  <si>
    <t>Total CTC</t>
  </si>
  <si>
    <t>ANNUM</t>
  </si>
  <si>
    <t>Month</t>
  </si>
  <si>
    <t>TH</t>
  </si>
  <si>
    <t>TDS</t>
  </si>
  <si>
    <t>LTA</t>
  </si>
  <si>
    <t>MR</t>
  </si>
  <si>
    <t>TR</t>
  </si>
  <si>
    <t>BP</t>
  </si>
  <si>
    <t>Car</t>
  </si>
  <si>
    <t>Driver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</si>
  <si>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</si>
  <si>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</si>
  <si>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</si>
  <si>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</si>
  <si>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</si>
  <si>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</si>
  <si>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</si>
  <si>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</si>
  <si>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</si>
  <si>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</si>
  <si>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</si>
  <si>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</si>
  <si>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Savings Account</t>
  </si>
  <si>
    <t>Cheete</t>
  </si>
  <si>
    <t>Vijiya Atte</t>
  </si>
  <si>
    <t>MahaLak Aunt</t>
  </si>
  <si>
    <t>Rent</t>
  </si>
  <si>
    <t>Household</t>
  </si>
  <si>
    <t>Credit card</t>
  </si>
  <si>
    <t>P.Tax</t>
  </si>
  <si>
    <t>PF</t>
  </si>
  <si>
    <t>Take Home</t>
  </si>
  <si>
    <t>Gratutity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</si>
  <si>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</si>
  <si>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</si>
  <si>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</si>
  <si>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</si>
  <si>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</si>
  <si>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</si>
  <si>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</si>
  <si>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</si>
  <si>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</si>
  <si>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</si>
  <si>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</si>
  <si>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Expenses</t>
  </si>
  <si>
    <t>Pocket-1</t>
  </si>
  <si>
    <t>Pocket-2</t>
  </si>
  <si>
    <t>Invest</t>
  </si>
  <si>
    <t>Pocket-3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</si>
</sst>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19" xfId="0" applyFill="1" applyBorder="1"/>
    <xf numFmtId="0" fontId="1" fillId="2" borderId="20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1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O12"/>
  <sheetViews>
    <sheetView workbookViewId="0">
      <selection activeCell="B4" sqref="B4:E12"/>
    </sheetView>
  </sheetViews>
  <sheetFormatPr defaultRowHeight="15"/>
  <cols>
    <col min="2" max="2" width="12.85546875" bestFit="1" customWidth="1"/>
  </cols>
  <sheetData>
    <row r="4" spans="2:15">
      <c r="C4" t="s">
        <v>8</v>
      </c>
      <c r="E4" t="s">
        <v>9</v>
      </c>
    </row>
    <row r="5" spans="2:15">
      <c r="B5" t="s">
        <v>0</v>
      </c>
      <c r="C5">
        <v>400000</v>
      </c>
      <c r="E5">
        <f>C5/12</f>
        <v>33333.333333333336</v>
      </c>
      <c r="I5" t="s">
        <v>12</v>
      </c>
      <c r="J5">
        <v>200000</v>
      </c>
      <c r="L5">
        <f>J5/12</f>
        <v>16666.666666666668</v>
      </c>
      <c r="O5">
        <v>1000000</v>
      </c>
    </row>
    <row r="6" spans="2:15">
      <c r="B6" t="s">
        <v>1</v>
      </c>
      <c r="C6">
        <v>160000</v>
      </c>
      <c r="E6">
        <f t="shared" ref="E6:E9" si="0">C6/12</f>
        <v>13333.333333333334</v>
      </c>
      <c r="I6" t="s">
        <v>13</v>
      </c>
      <c r="J6">
        <v>15000</v>
      </c>
      <c r="L6">
        <f t="shared" ref="L6:L10" si="1">J6/12</f>
        <v>1250</v>
      </c>
      <c r="O6">
        <f>48000*2</f>
        <v>96000</v>
      </c>
    </row>
    <row r="7" spans="2:15">
      <c r="B7" t="s">
        <v>2</v>
      </c>
      <c r="C7">
        <v>19200</v>
      </c>
      <c r="E7">
        <f t="shared" si="0"/>
        <v>1600</v>
      </c>
      <c r="I7" t="s">
        <v>14</v>
      </c>
      <c r="J7">
        <v>30000</v>
      </c>
      <c r="L7">
        <f t="shared" si="1"/>
        <v>2500</v>
      </c>
    </row>
    <row r="8" spans="2:15">
      <c r="B8" t="s">
        <v>3</v>
      </c>
      <c r="C8">
        <v>48000</v>
      </c>
      <c r="E8">
        <f t="shared" si="0"/>
        <v>4000</v>
      </c>
      <c r="I8" t="s">
        <v>15</v>
      </c>
      <c r="J8">
        <v>3100</v>
      </c>
      <c r="L8">
        <f t="shared" si="1"/>
        <v>258.33333333333331</v>
      </c>
    </row>
    <row r="9" spans="2:15">
      <c r="B9" t="s">
        <v>4</v>
      </c>
      <c r="C9">
        <v>372800</v>
      </c>
      <c r="E9">
        <f t="shared" si="0"/>
        <v>31066.666666666668</v>
      </c>
      <c r="I9" t="s">
        <v>16</v>
      </c>
      <c r="J9">
        <v>21000</v>
      </c>
      <c r="L9">
        <f t="shared" si="1"/>
        <v>1750</v>
      </c>
    </row>
    <row r="10" spans="2:15">
      <c r="B10" t="s">
        <v>5</v>
      </c>
      <c r="C10">
        <f>SUM(C5:C9)</f>
        <v>1000000</v>
      </c>
      <c r="E10">
        <f>SUM(E5:E9)</f>
        <v>83333.333333333343</v>
      </c>
      <c r="G10" t="s">
        <v>10</v>
      </c>
      <c r="H10">
        <f>E10-(2*E8)</f>
        <v>75333.333333333343</v>
      </c>
      <c r="I10" t="s">
        <v>17</v>
      </c>
      <c r="J10">
        <v>10800</v>
      </c>
      <c r="L10">
        <f t="shared" si="1"/>
        <v>900</v>
      </c>
    </row>
    <row r="11" spans="2:15">
      <c r="B11" t="s">
        <v>6</v>
      </c>
      <c r="C11">
        <v>100000</v>
      </c>
      <c r="G11" t="s">
        <v>11</v>
      </c>
      <c r="H11">
        <v>5000</v>
      </c>
      <c r="L11">
        <f>SUM(L5:L10)</f>
        <v>23325</v>
      </c>
      <c r="M11">
        <f>E9-L11</f>
        <v>7741.6666666666679</v>
      </c>
    </row>
    <row r="12" spans="2:15">
      <c r="B12" t="s">
        <v>7</v>
      </c>
      <c r="C12">
        <f>SUM(C10:C11)</f>
        <v>1100000</v>
      </c>
      <c r="H12">
        <f>H10-H11</f>
        <v>70333.333333333343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5"/>
  <sheetViews>
    <sheetView workbookViewId="0">
      <selection activeCell="B3" sqref="B3:E15"/>
    </sheetView>
  </sheetViews>
  <sheetFormatPr defaultRowHeight="15"/>
  <sheetData>
    <row r="3" spans="2:5">
      <c r="B3" t="s">
        <v>18</v>
      </c>
      <c r="C3">
        <v>1470</v>
      </c>
      <c r="D3">
        <f>C3+(C3/2)</f>
        <v>2205</v>
      </c>
    </row>
    <row r="4" spans="2:5">
      <c r="B4" t="s">
        <v>19</v>
      </c>
      <c r="C4">
        <v>1921</v>
      </c>
      <c r="D4">
        <f t="shared" ref="D4:D14" si="0">C4+(C4/2)</f>
        <v>2881.5</v>
      </c>
    </row>
    <row r="5" spans="2:5">
      <c r="B5" t="s">
        <v>20</v>
      </c>
      <c r="C5">
        <v>1586</v>
      </c>
      <c r="D5">
        <f t="shared" si="0"/>
        <v>2379</v>
      </c>
    </row>
    <row r="6" spans="2:5">
      <c r="B6" t="s">
        <v>21</v>
      </c>
      <c r="C6">
        <v>1584</v>
      </c>
      <c r="D6">
        <f t="shared" si="0"/>
        <v>2376</v>
      </c>
    </row>
    <row r="7" spans="2:5">
      <c r="B7" t="s">
        <v>22</v>
      </c>
      <c r="C7">
        <v>1581</v>
      </c>
      <c r="D7">
        <f t="shared" si="0"/>
        <v>2371.5</v>
      </c>
    </row>
    <row r="8" spans="2:5">
      <c r="B8" t="s">
        <v>23</v>
      </c>
      <c r="C8">
        <v>1578</v>
      </c>
      <c r="D8">
        <f t="shared" si="0"/>
        <v>2367</v>
      </c>
    </row>
    <row r="9" spans="2:5">
      <c r="B9" t="s">
        <v>24</v>
      </c>
      <c r="C9">
        <v>1578</v>
      </c>
      <c r="D9">
        <f t="shared" si="0"/>
        <v>2367</v>
      </c>
    </row>
    <row r="10" spans="2:5">
      <c r="B10" t="s">
        <v>25</v>
      </c>
      <c r="C10">
        <f>AVERAGE($C$2:$C$8)</f>
        <v>1620</v>
      </c>
      <c r="D10">
        <f t="shared" si="0"/>
        <v>2430</v>
      </c>
    </row>
    <row r="11" spans="2:5">
      <c r="B11" t="s">
        <v>26</v>
      </c>
      <c r="C11">
        <f t="shared" ref="C11:C14" si="1">AVERAGE($C$2:$C$8)</f>
        <v>1620</v>
      </c>
      <c r="D11">
        <f t="shared" si="0"/>
        <v>2430</v>
      </c>
    </row>
    <row r="12" spans="2:5">
      <c r="B12" t="s">
        <v>27</v>
      </c>
      <c r="C12">
        <f t="shared" si="1"/>
        <v>1620</v>
      </c>
      <c r="D12">
        <f t="shared" si="0"/>
        <v>2430</v>
      </c>
    </row>
    <row r="13" spans="2:5">
      <c r="B13" t="s">
        <v>28</v>
      </c>
      <c r="C13">
        <f t="shared" si="1"/>
        <v>1620</v>
      </c>
      <c r="D13">
        <f t="shared" si="0"/>
        <v>2430</v>
      </c>
    </row>
    <row r="14" spans="2:5">
      <c r="B14" t="s">
        <v>29</v>
      </c>
      <c r="C14">
        <f t="shared" si="1"/>
        <v>1620</v>
      </c>
      <c r="D14">
        <f t="shared" si="0"/>
        <v>2430</v>
      </c>
    </row>
    <row r="15" spans="2:5">
      <c r="C15">
        <f>SUM(C3:C14)</f>
        <v>19398</v>
      </c>
      <c r="D15">
        <f>SUM(D3:D14)</f>
        <v>29097</v>
      </c>
      <c r="E15">
        <f>D15/12</f>
        <v>2424.75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S30"/>
  <sheetViews>
    <sheetView tabSelected="1" topLeftCell="A2" zoomScale="80" zoomScaleNormal="80" workbookViewId="0">
      <selection activeCell="F27" sqref="F27"/>
    </sheetView>
  </sheetViews>
  <sheetFormatPr defaultRowHeight="15"/>
  <cols>
    <col min="1" max="1" width="9.140625" style="1"/>
    <col min="2" max="2" width="15.140625" style="1" bestFit="1" customWidth="1"/>
    <col min="3" max="3" width="9.140625" style="1"/>
    <col min="4" max="4" width="12.85546875" style="1" bestFit="1" customWidth="1"/>
    <col min="5" max="16384" width="9.140625" style="1"/>
  </cols>
  <sheetData>
    <row r="1" spans="4:19" ht="15.75" thickBot="1">
      <c r="J1" s="2"/>
      <c r="K1" s="2"/>
      <c r="L1" s="2"/>
      <c r="M1" s="2"/>
      <c r="N1" s="2"/>
      <c r="O1" s="2"/>
    </row>
    <row r="2" spans="4:19">
      <c r="J2" s="3" t="s">
        <v>30</v>
      </c>
      <c r="K2" s="4"/>
      <c r="L2" s="4"/>
      <c r="M2" s="4"/>
      <c r="N2" s="4"/>
      <c r="O2" s="5"/>
    </row>
    <row r="3" spans="4:19">
      <c r="J3" s="6"/>
      <c r="K3" s="7"/>
      <c r="L3" s="7"/>
      <c r="M3" s="7"/>
      <c r="N3" s="7"/>
      <c r="O3" s="8"/>
    </row>
    <row r="4" spans="4:19" ht="15.75" thickBot="1">
      <c r="J4" s="9"/>
      <c r="K4" s="10"/>
      <c r="L4" s="10"/>
      <c r="M4" s="10"/>
      <c r="N4" s="10"/>
      <c r="O4" s="11"/>
    </row>
    <row r="7" spans="4:19" ht="15.75" thickBot="1"/>
    <row r="8" spans="4:19" ht="15.75" thickBot="1">
      <c r="D8" s="20"/>
      <c r="E8" s="22" t="s">
        <v>8</v>
      </c>
      <c r="F8" s="21"/>
      <c r="G8" s="26" t="s">
        <v>9</v>
      </c>
    </row>
    <row r="9" spans="4:19">
      <c r="D9" s="17" t="s">
        <v>0</v>
      </c>
      <c r="E9" s="23">
        <v>400000</v>
      </c>
      <c r="F9" s="14"/>
      <c r="G9" s="27">
        <v>33333.333333333336</v>
      </c>
      <c r="I9" s="1" t="s">
        <v>37</v>
      </c>
      <c r="K9" s="1">
        <v>300</v>
      </c>
      <c r="M9" s="1" t="s">
        <v>31</v>
      </c>
      <c r="O9" s="1">
        <v>17000</v>
      </c>
      <c r="R9" s="1" t="s">
        <v>31</v>
      </c>
      <c r="S9" s="1">
        <v>10000</v>
      </c>
    </row>
    <row r="10" spans="4:19">
      <c r="D10" s="18" t="s">
        <v>1</v>
      </c>
      <c r="E10" s="24">
        <v>160000</v>
      </c>
      <c r="F10" s="15"/>
      <c r="G10" s="28">
        <v>13333.333333333334</v>
      </c>
      <c r="I10" s="1" t="s">
        <v>38</v>
      </c>
      <c r="K10" s="1">
        <v>8000</v>
      </c>
      <c r="M10" s="1" t="s">
        <v>32</v>
      </c>
      <c r="O10" s="1">
        <v>6250</v>
      </c>
      <c r="P10" s="1">
        <v>1250</v>
      </c>
      <c r="R10" s="1" t="s">
        <v>55</v>
      </c>
      <c r="S10" s="1">
        <v>20000</v>
      </c>
    </row>
    <row r="11" spans="4:19">
      <c r="D11" s="18" t="s">
        <v>2</v>
      </c>
      <c r="E11" s="24">
        <v>19200</v>
      </c>
      <c r="F11" s="15"/>
      <c r="G11" s="28">
        <v>1600</v>
      </c>
      <c r="I11" s="1" t="s">
        <v>11</v>
      </c>
      <c r="K11" s="1">
        <v>4000</v>
      </c>
      <c r="M11" s="1" t="s">
        <v>33</v>
      </c>
      <c r="O11" s="1">
        <v>5000</v>
      </c>
      <c r="P11" s="1">
        <v>0</v>
      </c>
    </row>
    <row r="12" spans="4:19">
      <c r="D12" s="18" t="s">
        <v>3</v>
      </c>
      <c r="E12" s="24">
        <v>48000</v>
      </c>
      <c r="F12" s="15"/>
      <c r="G12" s="28">
        <v>4000</v>
      </c>
      <c r="I12" s="1" t="s">
        <v>40</v>
      </c>
      <c r="K12" s="1">
        <v>1000</v>
      </c>
      <c r="M12" s="1" t="s">
        <v>34</v>
      </c>
      <c r="O12" s="1">
        <v>2500</v>
      </c>
    </row>
    <row r="13" spans="4:19">
      <c r="D13" s="18" t="s">
        <v>4</v>
      </c>
      <c r="E13" s="24">
        <v>372800</v>
      </c>
      <c r="F13" s="15"/>
      <c r="G13" s="28">
        <v>31066.666666666668</v>
      </c>
      <c r="I13" s="1" t="s">
        <v>39</v>
      </c>
      <c r="K13" s="1">
        <f>ROUNDDOWN(G14-(K9+K10+K11+K12),0)</f>
        <v>70033</v>
      </c>
      <c r="M13" s="1" t="s">
        <v>35</v>
      </c>
      <c r="O13" s="1">
        <v>7000</v>
      </c>
    </row>
    <row r="14" spans="4:19">
      <c r="D14" s="18" t="s">
        <v>5</v>
      </c>
      <c r="E14" s="24">
        <v>1000000</v>
      </c>
      <c r="F14" s="15"/>
      <c r="G14" s="28">
        <v>83333.333333333343</v>
      </c>
      <c r="M14" s="1" t="s">
        <v>36</v>
      </c>
      <c r="O14" s="1">
        <v>3000</v>
      </c>
      <c r="P14" s="1">
        <v>0</v>
      </c>
    </row>
    <row r="15" spans="4:19">
      <c r="D15" s="18" t="s">
        <v>6</v>
      </c>
      <c r="E15" s="24">
        <v>100000</v>
      </c>
      <c r="F15" s="15"/>
      <c r="G15" s="12"/>
    </row>
    <row r="16" spans="4:19" ht="15.75" thickBot="1">
      <c r="D16" s="19" t="s">
        <v>7</v>
      </c>
      <c r="E16" s="25">
        <v>1100000</v>
      </c>
      <c r="F16" s="16"/>
      <c r="G16" s="13"/>
    </row>
    <row r="17" spans="2:14">
      <c r="D17" s="37"/>
      <c r="E17" s="38"/>
      <c r="F17" s="39"/>
      <c r="G17" s="39"/>
    </row>
    <row r="18" spans="2:14" ht="15.75" thickBot="1"/>
    <row r="19" spans="2:14" ht="15.75" thickBot="1">
      <c r="B19" s="44" t="s">
        <v>52</v>
      </c>
      <c r="C19" s="26">
        <v>2016</v>
      </c>
      <c r="D19" s="26">
        <v>2016</v>
      </c>
      <c r="E19" s="40">
        <v>2016</v>
      </c>
      <c r="F19" s="26">
        <v>2016</v>
      </c>
      <c r="G19" s="26">
        <v>2016</v>
      </c>
      <c r="H19" s="26">
        <v>2016</v>
      </c>
      <c r="I19" s="26">
        <v>2016</v>
      </c>
      <c r="J19" s="26">
        <v>2016</v>
      </c>
      <c r="K19" s="26">
        <v>2016</v>
      </c>
      <c r="L19" s="26">
        <v>2016</v>
      </c>
      <c r="M19" s="26">
        <v>2016</v>
      </c>
      <c r="N19" s="26">
        <v>2016</v>
      </c>
    </row>
    <row r="20" spans="2:14" ht="15.75" thickBot="1">
      <c r="B20" s="45"/>
      <c r="C20" s="41" t="s">
        <v>41</v>
      </c>
      <c r="D20" s="41" t="s">
        <v>42</v>
      </c>
      <c r="E20" s="42" t="s">
        <v>43</v>
      </c>
      <c r="F20" s="41" t="s">
        <v>44</v>
      </c>
      <c r="G20" s="41" t="s">
        <v>19</v>
      </c>
      <c r="H20" s="41" t="s">
        <v>45</v>
      </c>
      <c r="I20" s="41" t="s">
        <v>46</v>
      </c>
      <c r="J20" s="41" t="s">
        <v>47</v>
      </c>
      <c r="K20" s="41" t="s">
        <v>48</v>
      </c>
      <c r="L20" s="41" t="s">
        <v>49</v>
      </c>
      <c r="M20" s="41" t="s">
        <v>50</v>
      </c>
      <c r="N20" s="41" t="s">
        <v>51</v>
      </c>
    </row>
    <row r="21" spans="2:14">
      <c r="B21" s="43" t="s">
        <v>31</v>
      </c>
      <c r="C21" s="27">
        <f>O9</f>
        <v>17000</v>
      </c>
      <c r="D21" s="34">
        <f>$C$21</f>
        <v>17000</v>
      </c>
      <c r="E21" s="27">
        <f t="shared" ref="E21:N21" si="0">$C$21</f>
        <v>17000</v>
      </c>
      <c r="F21" s="31">
        <f t="shared" si="0"/>
        <v>17000</v>
      </c>
      <c r="G21" s="27">
        <f t="shared" si="0"/>
        <v>17000</v>
      </c>
      <c r="H21" s="27">
        <f t="shared" si="0"/>
        <v>17000</v>
      </c>
      <c r="I21" s="27">
        <f t="shared" si="0"/>
        <v>17000</v>
      </c>
      <c r="J21" s="27">
        <f t="shared" si="0"/>
        <v>17000</v>
      </c>
      <c r="K21" s="27">
        <f t="shared" si="0"/>
        <v>17000</v>
      </c>
      <c r="L21" s="27">
        <f t="shared" si="0"/>
        <v>17000</v>
      </c>
      <c r="M21" s="27">
        <f t="shared" si="0"/>
        <v>17000</v>
      </c>
      <c r="N21" s="27">
        <f t="shared" si="0"/>
        <v>17000</v>
      </c>
    </row>
    <row r="22" spans="2:14">
      <c r="B22" s="18" t="s">
        <v>32</v>
      </c>
      <c r="C22" s="28">
        <f>O10</f>
        <v>6250</v>
      </c>
      <c r="D22" s="35">
        <f>$P$10</f>
        <v>1250</v>
      </c>
      <c r="E22" s="28">
        <f t="shared" ref="E22:N22" si="1">$P$10</f>
        <v>1250</v>
      </c>
      <c r="F22" s="32">
        <f t="shared" si="1"/>
        <v>1250</v>
      </c>
      <c r="G22" s="28">
        <f t="shared" si="1"/>
        <v>1250</v>
      </c>
      <c r="H22" s="28">
        <f t="shared" si="1"/>
        <v>1250</v>
      </c>
      <c r="I22" s="28">
        <f t="shared" si="1"/>
        <v>1250</v>
      </c>
      <c r="J22" s="28">
        <f t="shared" si="1"/>
        <v>1250</v>
      </c>
      <c r="K22" s="28">
        <f t="shared" si="1"/>
        <v>1250</v>
      </c>
      <c r="L22" s="28">
        <f t="shared" si="1"/>
        <v>1250</v>
      </c>
      <c r="M22" s="28">
        <f t="shared" si="1"/>
        <v>1250</v>
      </c>
      <c r="N22" s="28">
        <f t="shared" si="1"/>
        <v>1250</v>
      </c>
    </row>
    <row r="23" spans="2:14">
      <c r="B23" s="18" t="s">
        <v>33</v>
      </c>
      <c r="C23" s="28">
        <f>O11</f>
        <v>5000</v>
      </c>
      <c r="D23" s="35">
        <f>$C$23</f>
        <v>5000</v>
      </c>
      <c r="E23" s="28">
        <f t="shared" ref="E23:F23" si="2">$C$23</f>
        <v>5000</v>
      </c>
      <c r="F23" s="32">
        <f t="shared" si="2"/>
        <v>5000</v>
      </c>
      <c r="G23" s="28">
        <f>$P$11</f>
        <v>0</v>
      </c>
      <c r="H23" s="28">
        <f t="shared" ref="H23:N23" si="3">$P$11</f>
        <v>0</v>
      </c>
      <c r="I23" s="28">
        <f t="shared" si="3"/>
        <v>0</v>
      </c>
      <c r="J23" s="28">
        <f t="shared" si="3"/>
        <v>0</v>
      </c>
      <c r="K23" s="28">
        <f t="shared" si="3"/>
        <v>0</v>
      </c>
      <c r="L23" s="28">
        <f t="shared" si="3"/>
        <v>0</v>
      </c>
      <c r="M23" s="28">
        <f t="shared" si="3"/>
        <v>0</v>
      </c>
      <c r="N23" s="28">
        <f t="shared" si="3"/>
        <v>0</v>
      </c>
    </row>
    <row r="24" spans="2:14">
      <c r="B24" s="18" t="s">
        <v>34</v>
      </c>
      <c r="C24" s="28">
        <f>$O$12</f>
        <v>2500</v>
      </c>
      <c r="D24" s="35">
        <f t="shared" ref="D24:N24" si="4">$O$12</f>
        <v>2500</v>
      </c>
      <c r="E24" s="28">
        <f t="shared" si="4"/>
        <v>2500</v>
      </c>
      <c r="F24" s="32">
        <f t="shared" si="4"/>
        <v>2500</v>
      </c>
      <c r="G24" s="28">
        <f t="shared" si="4"/>
        <v>2500</v>
      </c>
      <c r="H24" s="28">
        <f t="shared" si="4"/>
        <v>2500</v>
      </c>
      <c r="I24" s="28">
        <f t="shared" si="4"/>
        <v>2500</v>
      </c>
      <c r="J24" s="28">
        <f t="shared" si="4"/>
        <v>2500</v>
      </c>
      <c r="K24" s="28">
        <f t="shared" si="4"/>
        <v>2500</v>
      </c>
      <c r="L24" s="28">
        <f t="shared" si="4"/>
        <v>2500</v>
      </c>
      <c r="M24" s="28">
        <f t="shared" si="4"/>
        <v>2500</v>
      </c>
      <c r="N24" s="28">
        <f t="shared" si="4"/>
        <v>2500</v>
      </c>
    </row>
    <row r="25" spans="2:14">
      <c r="B25" s="18" t="s">
        <v>35</v>
      </c>
      <c r="C25" s="28">
        <f>$O$13</f>
        <v>7000</v>
      </c>
      <c r="D25" s="35">
        <f t="shared" ref="D25:N25" si="5">$O$13</f>
        <v>7000</v>
      </c>
      <c r="E25" s="28">
        <f t="shared" si="5"/>
        <v>7000</v>
      </c>
      <c r="F25" s="32">
        <f t="shared" si="5"/>
        <v>7000</v>
      </c>
      <c r="G25" s="28">
        <f t="shared" si="5"/>
        <v>7000</v>
      </c>
      <c r="H25" s="28">
        <f t="shared" si="5"/>
        <v>7000</v>
      </c>
      <c r="I25" s="28">
        <f t="shared" si="5"/>
        <v>7000</v>
      </c>
      <c r="J25" s="28">
        <f t="shared" si="5"/>
        <v>7000</v>
      </c>
      <c r="K25" s="28">
        <f t="shared" si="5"/>
        <v>7000</v>
      </c>
      <c r="L25" s="28">
        <f t="shared" si="5"/>
        <v>7000</v>
      </c>
      <c r="M25" s="28">
        <f t="shared" si="5"/>
        <v>7000</v>
      </c>
      <c r="N25" s="28">
        <f t="shared" si="5"/>
        <v>7000</v>
      </c>
    </row>
    <row r="26" spans="2:14" ht="15.75" thickBot="1">
      <c r="B26" s="19" t="s">
        <v>36</v>
      </c>
      <c r="C26" s="30">
        <f>$O$14</f>
        <v>3000</v>
      </c>
      <c r="D26" s="36">
        <f t="shared" ref="D26:E26" si="6">$O$14</f>
        <v>3000</v>
      </c>
      <c r="E26" s="30">
        <f t="shared" si="6"/>
        <v>3000</v>
      </c>
      <c r="F26" s="33">
        <v>0</v>
      </c>
      <c r="G26" s="30">
        <f t="shared" ref="G26:N26" si="7">$P$14</f>
        <v>0</v>
      </c>
      <c r="H26" s="30">
        <f t="shared" si="7"/>
        <v>0</v>
      </c>
      <c r="I26" s="30">
        <f t="shared" si="7"/>
        <v>0</v>
      </c>
      <c r="J26" s="30">
        <f t="shared" si="7"/>
        <v>0</v>
      </c>
      <c r="K26" s="30">
        <f t="shared" si="7"/>
        <v>0</v>
      </c>
      <c r="L26" s="30">
        <f t="shared" si="7"/>
        <v>0</v>
      </c>
      <c r="M26" s="30">
        <f t="shared" si="7"/>
        <v>0</v>
      </c>
      <c r="N26" s="30">
        <f t="shared" si="7"/>
        <v>0</v>
      </c>
    </row>
    <row r="27" spans="2:14" ht="15.75" thickBot="1"/>
    <row r="28" spans="2:14" ht="16.5" thickBot="1">
      <c r="B28" s="46" t="s">
        <v>53</v>
      </c>
      <c r="C28" s="29">
        <f>$K$13-SUM(C21:C26)</f>
        <v>29283</v>
      </c>
      <c r="D28" s="29">
        <f t="shared" ref="D28:N28" si="8">$K$13-SUM(D21:D26)</f>
        <v>34283</v>
      </c>
      <c r="E28" s="29">
        <f t="shared" si="8"/>
        <v>34283</v>
      </c>
      <c r="F28" s="29">
        <f t="shared" si="8"/>
        <v>37283</v>
      </c>
      <c r="G28" s="29">
        <f t="shared" si="8"/>
        <v>42283</v>
      </c>
      <c r="H28" s="29">
        <f t="shared" si="8"/>
        <v>42283</v>
      </c>
      <c r="I28" s="29">
        <f t="shared" si="8"/>
        <v>42283</v>
      </c>
      <c r="J28" s="29">
        <f t="shared" si="8"/>
        <v>42283</v>
      </c>
      <c r="K28" s="29">
        <f t="shared" si="8"/>
        <v>42283</v>
      </c>
      <c r="L28" s="29">
        <f t="shared" si="8"/>
        <v>42283</v>
      </c>
      <c r="M28" s="29">
        <f t="shared" si="8"/>
        <v>42283</v>
      </c>
      <c r="N28" s="29">
        <f t="shared" si="8"/>
        <v>42283</v>
      </c>
    </row>
    <row r="29" spans="2:14" ht="16.5" thickBot="1">
      <c r="B29" s="46" t="s">
        <v>54</v>
      </c>
      <c r="C29" s="29">
        <f>C28-$S$9</f>
        <v>19283</v>
      </c>
      <c r="D29" s="29">
        <f t="shared" ref="D29:N29" si="9">D28-$S$9</f>
        <v>24283</v>
      </c>
      <c r="E29" s="29">
        <f t="shared" si="9"/>
        <v>24283</v>
      </c>
      <c r="F29" s="29">
        <f t="shared" si="9"/>
        <v>27283</v>
      </c>
      <c r="G29" s="29">
        <f t="shared" si="9"/>
        <v>32283</v>
      </c>
      <c r="H29" s="29">
        <f t="shared" si="9"/>
        <v>32283</v>
      </c>
      <c r="I29" s="29">
        <f t="shared" si="9"/>
        <v>32283</v>
      </c>
      <c r="J29" s="29">
        <f t="shared" si="9"/>
        <v>32283</v>
      </c>
      <c r="K29" s="29">
        <f t="shared" si="9"/>
        <v>32283</v>
      </c>
      <c r="L29" s="29">
        <f t="shared" si="9"/>
        <v>32283</v>
      </c>
      <c r="M29" s="29">
        <f t="shared" si="9"/>
        <v>32283</v>
      </c>
      <c r="N29" s="29">
        <f t="shared" si="9"/>
        <v>32283</v>
      </c>
    </row>
    <row r="30" spans="2:14" ht="16.5" thickBot="1">
      <c r="B30" s="46" t="s">
        <v>56</v>
      </c>
      <c r="C30" s="29">
        <f>C29</f>
        <v>19283</v>
      </c>
      <c r="D30" s="29">
        <f t="shared" ref="D30:N30" si="10">D29-$S$10</f>
        <v>4283</v>
      </c>
      <c r="E30" s="29">
        <f t="shared" si="10"/>
        <v>4283</v>
      </c>
      <c r="F30" s="29">
        <f t="shared" si="10"/>
        <v>7283</v>
      </c>
      <c r="G30" s="29">
        <f t="shared" si="10"/>
        <v>12283</v>
      </c>
      <c r="H30" s="29">
        <f t="shared" si="10"/>
        <v>12283</v>
      </c>
      <c r="I30" s="29">
        <f t="shared" si="10"/>
        <v>12283</v>
      </c>
      <c r="J30" s="29">
        <f t="shared" si="10"/>
        <v>12283</v>
      </c>
      <c r="K30" s="29">
        <f t="shared" si="10"/>
        <v>12283</v>
      </c>
      <c r="L30" s="29">
        <f t="shared" si="10"/>
        <v>12283</v>
      </c>
      <c r="M30" s="29">
        <f t="shared" si="10"/>
        <v>12283</v>
      </c>
      <c r="N30" s="29">
        <f t="shared" si="10"/>
        <v>12283</v>
      </c>
    </row>
  </sheetData>
  <mergeCells count="2">
    <mergeCell ref="J2:O4"/>
    <mergeCell ref="B19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yashwanth.r</dc:creator>
  <cp:lastModifiedBy>yashwanth.r</cp:lastModifiedBy>
  <dcterms:created xsi:type="dcterms:W3CDTF">2015-11-03T06:30:52Z</dcterms:created>
  <dcterms:modified xsi:type="dcterms:W3CDTF">2015-11-05T15:14:33Z</dcterms:modified>
</cp:coreProperties>
</file>