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9358CC3-8035-4FEA-A181-81540B085A0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2021-04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6" i="1" l="1"/>
  <c r="N45" i="1"/>
  <c r="M45" i="1"/>
  <c r="L45" i="1"/>
  <c r="K45" i="1"/>
  <c r="G44" i="1"/>
  <c r="P43" i="1"/>
  <c r="G43" i="1"/>
  <c r="P42" i="1"/>
  <c r="G42" i="1"/>
  <c r="Q41" i="1"/>
  <c r="S41" i="1" s="1"/>
  <c r="P41" i="1"/>
  <c r="G41" i="1"/>
  <c r="S40" i="1"/>
  <c r="Q40" i="1"/>
  <c r="P40" i="1"/>
  <c r="G40" i="1"/>
  <c r="P39" i="1"/>
  <c r="G39" i="1"/>
  <c r="P38" i="1"/>
  <c r="G38" i="1"/>
  <c r="P37" i="1"/>
  <c r="G37" i="1"/>
  <c r="P36" i="1"/>
  <c r="G36" i="1"/>
  <c r="P35" i="1"/>
  <c r="G35" i="1"/>
  <c r="Q34" i="1"/>
  <c r="S34" i="1" s="1"/>
  <c r="P34" i="1"/>
  <c r="G34" i="1"/>
  <c r="Q33" i="1"/>
  <c r="S33" i="1" s="1"/>
  <c r="P33" i="1"/>
  <c r="G33" i="1"/>
  <c r="P32" i="1"/>
  <c r="G32" i="1"/>
  <c r="P31" i="1"/>
  <c r="G31" i="1"/>
  <c r="P30" i="1"/>
  <c r="G30" i="1"/>
  <c r="P29" i="1"/>
  <c r="G29" i="1"/>
  <c r="P28" i="1"/>
  <c r="G28" i="1"/>
  <c r="Q27" i="1"/>
  <c r="S27" i="1" s="1"/>
  <c r="P27" i="1"/>
  <c r="G27" i="1"/>
  <c r="Q26" i="1"/>
  <c r="S26" i="1" s="1"/>
  <c r="P26" i="1"/>
  <c r="G26" i="1"/>
  <c r="P25" i="1"/>
  <c r="G25" i="1"/>
  <c r="P24" i="1"/>
  <c r="G24" i="1"/>
  <c r="P23" i="1"/>
  <c r="G23" i="1"/>
  <c r="P22" i="1"/>
  <c r="G22" i="1"/>
  <c r="P21" i="1"/>
  <c r="G21" i="1"/>
  <c r="S20" i="1"/>
  <c r="Q20" i="1"/>
  <c r="P20" i="1"/>
  <c r="S19" i="1"/>
  <c r="Q19" i="1"/>
  <c r="P19" i="1"/>
  <c r="G19" i="1"/>
  <c r="P18" i="1"/>
  <c r="G18" i="1"/>
  <c r="P17" i="1"/>
  <c r="G17" i="1"/>
  <c r="P16" i="1"/>
  <c r="G16" i="1"/>
  <c r="P15" i="1"/>
  <c r="G15" i="1"/>
  <c r="P14" i="1"/>
  <c r="G14" i="1"/>
  <c r="C9" i="1"/>
  <c r="Q44" i="1" s="1"/>
  <c r="R21" i="1" l="1"/>
  <c r="R28" i="1"/>
  <c r="R20" i="1"/>
  <c r="R29" i="1"/>
  <c r="R15" i="1"/>
  <c r="R36" i="1"/>
  <c r="R16" i="1"/>
  <c r="Q25" i="1"/>
  <c r="S25" i="1" s="1"/>
  <c r="Q15" i="1"/>
  <c r="S15" i="1" s="1"/>
  <c r="R18" i="1"/>
  <c r="R23" i="1"/>
  <c r="Q28" i="1"/>
  <c r="S28" i="1" s="1"/>
  <c r="R31" i="1"/>
  <c r="Q36" i="1"/>
  <c r="S36" i="1" s="1"/>
  <c r="R39" i="1"/>
  <c r="R44" i="1"/>
  <c r="Q22" i="1"/>
  <c r="S22" i="1" s="1"/>
  <c r="R25" i="1"/>
  <c r="Q30" i="1"/>
  <c r="S30" i="1" s="1"/>
  <c r="R33" i="1"/>
  <c r="Q38" i="1"/>
  <c r="S38" i="1" s="1"/>
  <c r="R41" i="1"/>
  <c r="R22" i="1"/>
  <c r="R30" i="1"/>
  <c r="Q35" i="1"/>
  <c r="S35" i="1" s="1"/>
  <c r="R38" i="1"/>
  <c r="Q43" i="1"/>
  <c r="S43" i="1" s="1"/>
  <c r="Q17" i="1"/>
  <c r="S17" i="1" s="1"/>
  <c r="Q14" i="1"/>
  <c r="R17" i="1"/>
  <c r="R27" i="1"/>
  <c r="Q32" i="1"/>
  <c r="S32" i="1" s="1"/>
  <c r="R35" i="1"/>
  <c r="R43" i="1"/>
  <c r="R14" i="1"/>
  <c r="Q24" i="1"/>
  <c r="S24" i="1" s="1"/>
  <c r="Q16" i="1"/>
  <c r="S16" i="1" s="1"/>
  <c r="R19" i="1"/>
  <c r="Q21" i="1"/>
  <c r="S21" i="1" s="1"/>
  <c r="R24" i="1"/>
  <c r="Q29" i="1"/>
  <c r="S29" i="1" s="1"/>
  <c r="R32" i="1"/>
  <c r="Q37" i="1"/>
  <c r="S37" i="1" s="1"/>
  <c r="R40" i="1"/>
  <c r="R37" i="1"/>
  <c r="Q42" i="1"/>
  <c r="S42" i="1" s="1"/>
  <c r="Q18" i="1"/>
  <c r="S18" i="1" s="1"/>
  <c r="Q23" i="1"/>
  <c r="S23" i="1" s="1"/>
  <c r="R26" i="1"/>
  <c r="Q31" i="1"/>
  <c r="S31" i="1" s="1"/>
  <c r="R34" i="1"/>
  <c r="Q39" i="1"/>
  <c r="S39" i="1" s="1"/>
  <c r="R42" i="1"/>
  <c r="Q45" i="1" l="1"/>
  <c r="S14" i="1"/>
  <c r="S45" i="1" s="1"/>
</calcChain>
</file>

<file path=xl/sharedStrings.xml><?xml version="1.0" encoding="utf-8"?>
<sst xmlns="http://schemas.openxmlformats.org/spreadsheetml/2006/main" count="26" uniqueCount="26">
  <si>
    <t>Activity Report
工 作 记 录</t>
  </si>
  <si>
    <t>顾问：</t>
  </si>
  <si>
    <t>模块：</t>
  </si>
  <si>
    <t>开发</t>
  </si>
  <si>
    <t>地点：</t>
  </si>
  <si>
    <t>南京</t>
  </si>
  <si>
    <t>年月：</t>
  </si>
  <si>
    <t>服务收费
（仅限于可被项目经理认可的工作时间，差旅时间不计入收费）</t>
  </si>
  <si>
    <r>
      <rPr>
        <sz val="14"/>
        <rFont val="微软雅黑"/>
        <family val="2"/>
        <charset val="134"/>
      </rPr>
      <t>差旅费用</t>
    </r>
    <r>
      <rPr>
        <sz val="11"/>
        <rFont val="微软雅黑"/>
        <family val="2"/>
        <charset val="134"/>
      </rPr>
      <t xml:space="preserve">
</t>
    </r>
    <r>
      <rPr>
        <sz val="9"/>
        <rFont val="微软雅黑"/>
        <family val="2"/>
        <charset val="134"/>
      </rPr>
      <t>(只列出由甲方
支付的费用明细)</t>
    </r>
  </si>
  <si>
    <t>项目：</t>
  </si>
  <si>
    <t>日期
（当月日期）</t>
  </si>
  <si>
    <r>
      <rPr>
        <sz val="12"/>
        <rFont val="微软雅黑"/>
        <family val="2"/>
        <charset val="134"/>
      </rPr>
      <t xml:space="preserve">ACTIVITY  工作项目
</t>
    </r>
    <r>
      <rPr>
        <sz val="9"/>
        <rFont val="微软雅黑"/>
        <family val="2"/>
        <charset val="134"/>
      </rPr>
      <t>（记录当天工作内容）</t>
    </r>
  </si>
  <si>
    <t>1)
全天</t>
  </si>
  <si>
    <t>2)
半天</t>
  </si>
  <si>
    <t>上班时间</t>
  </si>
  <si>
    <t>实际下班</t>
  </si>
  <si>
    <t>酒店</t>
  </si>
  <si>
    <t>飞机</t>
  </si>
  <si>
    <t>出租车</t>
  </si>
  <si>
    <t>其他</t>
  </si>
  <si>
    <t>备注</t>
  </si>
  <si>
    <t>加班时间</t>
  </si>
  <si>
    <t>计算工时加班时间</t>
  </si>
  <si>
    <t>星期</t>
    <phoneticPr fontId="8" type="noConversion"/>
  </si>
  <si>
    <t>舍半小时加班时</t>
    <phoneticPr fontId="8" type="noConversion"/>
  </si>
  <si>
    <t>合计: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</si>
</sst>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h]:mm"/>
    <numFmt numFmtId="177" formatCode="yyyy&quot;年&quot;m&quot;月&quot;;@"/>
    <numFmt numFmtId="178" formatCode="h:mm;@"/>
  </numFmts>
  <fonts count="1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4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20"/>
      <color indexed="48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0" xfId="1" applyFont="1" applyAlignment="1" applyProtection="1">
      <alignment horizontal="right"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vertical="center"/>
      <protection locked="0"/>
    </xf>
    <xf numFmtId="176" fontId="5" fillId="0" borderId="0" xfId="1" applyNumberFormat="1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76" fontId="0" fillId="0" borderId="0" xfId="0" applyNumberFormat="1" applyAlignment="1" applyProtection="1">
      <alignment vertical="center"/>
      <protection locked="0"/>
    </xf>
    <xf numFmtId="0" fontId="2" fillId="2" borderId="1" xfId="1" applyFont="1" applyFill="1" applyBorder="1" applyAlignment="1" applyProtection="1">
      <alignment vertical="center"/>
      <protection locked="0"/>
    </xf>
    <xf numFmtId="0" fontId="2" fillId="2" borderId="2" xfId="1" applyFont="1" applyFill="1" applyBorder="1" applyAlignment="1" applyProtection="1">
      <alignment vertical="center"/>
      <protection locked="0"/>
    </xf>
    <xf numFmtId="0" fontId="2" fillId="0" borderId="2" xfId="1" applyFont="1" applyBorder="1" applyAlignment="1" applyProtection="1">
      <alignment vertical="center"/>
      <protection locked="0"/>
    </xf>
    <xf numFmtId="0" fontId="4" fillId="0" borderId="3" xfId="1" applyFont="1" applyBorder="1" applyAlignment="1" applyProtection="1">
      <alignment horizontal="center" vertical="center" wrapText="1"/>
      <protection locked="0"/>
    </xf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vertical="center"/>
    </xf>
    <xf numFmtId="177" fontId="2" fillId="0" borderId="2" xfId="1" applyNumberFormat="1" applyFont="1" applyBorder="1" applyAlignment="1">
      <alignment vertical="center"/>
    </xf>
    <xf numFmtId="0" fontId="6" fillId="3" borderId="4" xfId="1" applyFont="1" applyFill="1" applyBorder="1" applyAlignment="1" applyProtection="1">
      <alignment horizontal="center" vertical="center" wrapText="1"/>
      <protection locked="0"/>
    </xf>
    <xf numFmtId="0" fontId="6" fillId="3" borderId="5" xfId="1" applyFont="1" applyFill="1" applyBorder="1" applyAlignment="1" applyProtection="1">
      <alignment horizontal="center" vertical="center" wrapText="1"/>
      <protection locked="0"/>
    </xf>
    <xf numFmtId="0" fontId="6" fillId="3" borderId="5" xfId="1" applyFont="1" applyFill="1" applyBorder="1" applyAlignment="1" applyProtection="1">
      <alignment horizontal="center" vertical="center"/>
      <protection locked="0"/>
    </xf>
    <xf numFmtId="0" fontId="6" fillId="3" borderId="6" xfId="1" applyFont="1" applyFill="1" applyBorder="1" applyAlignment="1" applyProtection="1">
      <alignment horizontal="center" vertical="center"/>
      <protection locked="0"/>
    </xf>
    <xf numFmtId="177" fontId="2" fillId="0" borderId="2" xfId="1" applyNumberFormat="1" applyFont="1" applyBorder="1" applyAlignment="1" applyProtection="1">
      <alignment vertical="center"/>
      <protection locked="0"/>
    </xf>
    <xf numFmtId="0" fontId="6" fillId="3" borderId="7" xfId="1" applyFont="1" applyFill="1" applyBorder="1" applyAlignment="1" applyProtection="1">
      <alignment horizontal="center" vertical="center" wrapText="1"/>
      <protection locked="0"/>
    </xf>
    <xf numFmtId="0" fontId="6" fillId="3" borderId="0" xfId="1" applyFont="1" applyFill="1" applyAlignment="1" applyProtection="1">
      <alignment horizontal="center" vertical="center" wrapText="1"/>
      <protection locked="0"/>
    </xf>
    <xf numFmtId="0" fontId="6" fillId="3" borderId="7" xfId="1" applyFont="1" applyFill="1" applyBorder="1" applyAlignment="1" applyProtection="1">
      <alignment horizontal="center" vertical="center"/>
      <protection locked="0"/>
    </xf>
    <xf numFmtId="0" fontId="6" fillId="3" borderId="0" xfId="1" applyFont="1" applyFill="1" applyAlignment="1" applyProtection="1">
      <alignment horizontal="center" vertical="center"/>
      <protection locked="0"/>
    </xf>
    <xf numFmtId="0" fontId="6" fillId="3" borderId="8" xfId="1" applyFont="1" applyFill="1" applyBorder="1" applyAlignment="1" applyProtection="1">
      <alignment horizontal="center" vertical="center"/>
      <protection locked="0"/>
    </xf>
    <xf numFmtId="0" fontId="2" fillId="0" borderId="9" xfId="1" applyFont="1" applyBorder="1" applyAlignment="1" applyProtection="1">
      <alignment vertical="center"/>
      <protection locked="0"/>
    </xf>
    <xf numFmtId="0" fontId="2" fillId="0" borderId="3" xfId="1" applyFont="1" applyBorder="1" applyAlignment="1" applyProtection="1">
      <alignment horizontal="right" vertical="center"/>
      <protection locked="0"/>
    </xf>
    <xf numFmtId="0" fontId="2" fillId="0" borderId="3" xfId="1" applyFont="1" applyBorder="1" applyAlignment="1" applyProtection="1">
      <alignment vertical="center"/>
      <protection locked="0"/>
    </xf>
    <xf numFmtId="0" fontId="6" fillId="3" borderId="10" xfId="1" applyFont="1" applyFill="1" applyBorder="1" applyAlignment="1" applyProtection="1">
      <alignment horizontal="center" vertical="center" wrapText="1"/>
      <protection locked="0"/>
    </xf>
    <xf numFmtId="0" fontId="6" fillId="3" borderId="1" xfId="1" applyFont="1" applyFill="1" applyBorder="1" applyAlignment="1" applyProtection="1">
      <alignment horizontal="center" vertical="center" wrapText="1"/>
      <protection locked="0"/>
    </xf>
    <xf numFmtId="0" fontId="6" fillId="3" borderId="10" xfId="1" applyFont="1" applyFill="1" applyBorder="1" applyAlignment="1" applyProtection="1">
      <alignment horizontal="center" vertical="center"/>
      <protection locked="0"/>
    </xf>
    <xf numFmtId="0" fontId="6" fillId="3" borderId="1" xfId="1" applyFont="1" applyFill="1" applyBorder="1" applyAlignment="1" applyProtection="1">
      <alignment horizontal="center" vertical="center"/>
      <protection locked="0"/>
    </xf>
    <xf numFmtId="0" fontId="6" fillId="3" borderId="11" xfId="1" applyFont="1" applyFill="1" applyBorder="1" applyAlignment="1" applyProtection="1">
      <alignment horizontal="center" vertical="center"/>
      <protection locked="0"/>
    </xf>
    <xf numFmtId="0" fontId="9" fillId="3" borderId="12" xfId="1" applyFont="1" applyFill="1" applyBorder="1" applyAlignment="1" applyProtection="1">
      <alignment horizontal="center" vertical="center" wrapText="1"/>
      <protection locked="0"/>
    </xf>
    <xf numFmtId="0" fontId="9" fillId="3" borderId="13" xfId="1" applyFont="1" applyFill="1" applyBorder="1" applyAlignment="1" applyProtection="1">
      <alignment vertical="center" wrapText="1"/>
      <protection locked="0"/>
    </xf>
    <xf numFmtId="0" fontId="9" fillId="3" borderId="14" xfId="1" applyFont="1" applyFill="1" applyBorder="1" applyAlignment="1" applyProtection="1">
      <alignment vertical="center" wrapText="1"/>
      <protection locked="0"/>
    </xf>
    <xf numFmtId="0" fontId="9" fillId="3" borderId="15" xfId="1" applyFont="1" applyFill="1" applyBorder="1" applyAlignment="1" applyProtection="1">
      <alignment vertical="center" wrapText="1"/>
      <protection locked="0"/>
    </xf>
    <xf numFmtId="0" fontId="6" fillId="3" borderId="16" xfId="1" applyFont="1" applyFill="1" applyBorder="1" applyAlignment="1" applyProtection="1">
      <alignment horizontal="center" vertical="center" wrapText="1"/>
      <protection locked="0"/>
    </xf>
    <xf numFmtId="0" fontId="6" fillId="3" borderId="17" xfId="1" applyFont="1" applyFill="1" applyBorder="1" applyAlignment="1" applyProtection="1">
      <alignment horizontal="center" vertical="center" wrapText="1"/>
      <protection locked="0"/>
    </xf>
    <xf numFmtId="0" fontId="6" fillId="3" borderId="18" xfId="1" applyFont="1" applyFill="1" applyBorder="1" applyAlignment="1" applyProtection="1">
      <alignment horizontal="center" vertical="center" wrapText="1"/>
      <protection locked="0"/>
    </xf>
    <xf numFmtId="0" fontId="6" fillId="3" borderId="9" xfId="1" applyFont="1" applyFill="1" applyBorder="1" applyAlignment="1" applyProtection="1">
      <alignment horizontal="center" vertical="center" wrapText="1"/>
      <protection locked="0"/>
    </xf>
    <xf numFmtId="0" fontId="6" fillId="3" borderId="16" xfId="1" applyFont="1" applyFill="1" applyBorder="1" applyAlignment="1" applyProtection="1">
      <alignment vertical="center"/>
      <protection locked="0"/>
    </xf>
    <xf numFmtId="0" fontId="6" fillId="3" borderId="17" xfId="1" applyFont="1" applyFill="1" applyBorder="1" applyAlignment="1" applyProtection="1">
      <alignment vertical="center"/>
      <protection locked="0"/>
    </xf>
    <xf numFmtId="0" fontId="6" fillId="3" borderId="18" xfId="1" applyFont="1" applyFill="1" applyBorder="1" applyAlignment="1" applyProtection="1">
      <alignment vertical="center"/>
      <protection locked="0"/>
    </xf>
    <xf numFmtId="0" fontId="6" fillId="4" borderId="16" xfId="1" applyFont="1" applyFill="1" applyBorder="1" applyAlignment="1">
      <alignment horizontal="center" vertical="center" wrapText="1"/>
    </xf>
    <xf numFmtId="176" fontId="6" fillId="4" borderId="16" xfId="1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 applyProtection="1">
      <alignment vertical="center"/>
      <protection locked="0"/>
    </xf>
    <xf numFmtId="0" fontId="5" fillId="5" borderId="19" xfId="1" applyFont="1" applyFill="1" applyBorder="1" applyAlignment="1" applyProtection="1">
      <alignment horizontal="center" vertical="center"/>
      <protection locked="0"/>
    </xf>
    <xf numFmtId="0" fontId="5" fillId="5" borderId="20" xfId="1" applyFont="1" applyFill="1" applyBorder="1" applyAlignment="1" applyProtection="1">
      <alignment horizontal="left" vertical="top" wrapText="1"/>
      <protection locked="0"/>
    </xf>
    <xf numFmtId="0" fontId="5" fillId="5" borderId="2" xfId="1" applyFont="1" applyFill="1" applyBorder="1" applyAlignment="1" applyProtection="1">
      <alignment horizontal="left" vertical="top" wrapText="1"/>
      <protection locked="0"/>
    </xf>
    <xf numFmtId="178" fontId="1" fillId="5" borderId="19" xfId="1" applyNumberFormat="1" applyFill="1" applyBorder="1" applyAlignment="1">
      <alignment horizontal="center" vertical="center"/>
    </xf>
    <xf numFmtId="178" fontId="5" fillId="5" borderId="21" xfId="1" applyNumberFormat="1" applyFont="1" applyFill="1" applyBorder="1" applyAlignment="1" applyProtection="1">
      <alignment horizontal="center" vertical="center"/>
      <protection locked="0"/>
    </xf>
    <xf numFmtId="178" fontId="5" fillId="5" borderId="22" xfId="1" applyNumberFormat="1" applyFont="1" applyFill="1" applyBorder="1" applyAlignment="1" applyProtection="1">
      <alignment horizontal="center" vertical="center"/>
      <protection locked="0"/>
    </xf>
    <xf numFmtId="0" fontId="5" fillId="5" borderId="19" xfId="1" applyFont="1" applyFill="1" applyBorder="1" applyAlignment="1" applyProtection="1">
      <alignment horizontal="center" vertical="center" wrapText="1"/>
      <protection locked="0"/>
    </xf>
    <xf numFmtId="0" fontId="5" fillId="5" borderId="21" xfId="1" applyFont="1" applyFill="1" applyBorder="1" applyAlignment="1" applyProtection="1">
      <alignment horizontal="center" vertical="center"/>
      <protection locked="0"/>
    </xf>
    <xf numFmtId="0" fontId="5" fillId="5" borderId="20" xfId="1" applyFont="1" applyFill="1" applyBorder="1" applyAlignment="1" applyProtection="1">
      <alignment horizontal="center" vertical="center"/>
      <protection locked="0"/>
    </xf>
    <xf numFmtId="0" fontId="5" fillId="5" borderId="21" xfId="1" applyFont="1" applyFill="1" applyBorder="1" applyAlignment="1" applyProtection="1">
      <alignment vertical="center"/>
      <protection locked="0"/>
    </xf>
    <xf numFmtId="0" fontId="5" fillId="5" borderId="0" xfId="1" applyFont="1" applyFill="1" applyAlignment="1">
      <alignment horizontal="center" vertical="center"/>
    </xf>
    <xf numFmtId="176" fontId="5" fillId="5" borderId="0" xfId="1" applyNumberFormat="1" applyFont="1" applyFill="1" applyAlignment="1">
      <alignment horizontal="center" vertical="center" wrapText="1"/>
    </xf>
    <xf numFmtId="0" fontId="0" fillId="5" borderId="0" xfId="0" applyFill="1" applyAlignment="1" applyProtection="1">
      <alignment vertical="center"/>
      <protection locked="0"/>
    </xf>
    <xf numFmtId="176" fontId="0" fillId="5" borderId="0" xfId="0" applyNumberFormat="1" applyFill="1" applyAlignment="1" applyProtection="1">
      <alignment vertical="center"/>
      <protection locked="0"/>
    </xf>
    <xf numFmtId="0" fontId="5" fillId="5" borderId="23" xfId="1" applyFont="1" applyFill="1" applyBorder="1" applyAlignment="1" applyProtection="1">
      <alignment horizontal="left" vertical="top" wrapText="1"/>
      <protection locked="0"/>
    </xf>
    <xf numFmtId="0" fontId="5" fillId="5" borderId="0" xfId="1" applyFont="1" applyFill="1" applyAlignment="1" applyProtection="1">
      <alignment horizontal="center" vertical="center"/>
      <protection locked="0"/>
    </xf>
    <xf numFmtId="0" fontId="2" fillId="0" borderId="24" xfId="1" applyFont="1" applyBorder="1" applyAlignment="1" applyProtection="1">
      <alignment horizontal="center" vertical="center"/>
      <protection locked="0"/>
    </xf>
    <xf numFmtId="0" fontId="2" fillId="0" borderId="25" xfId="1" applyFont="1" applyBorder="1" applyAlignment="1" applyProtection="1">
      <alignment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5" fillId="0" borderId="21" xfId="1" applyFont="1" applyBorder="1" applyAlignment="1" applyProtection="1">
      <alignment horizontal="center" vertical="center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5" fillId="0" borderId="2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2" borderId="21" xfId="1" applyFont="1" applyFill="1" applyBorder="1" applyAlignment="1" applyProtection="1">
      <alignment horizontal="center" vertical="center"/>
      <protection locked="0"/>
    </xf>
    <xf numFmtId="0" fontId="5" fillId="2" borderId="0" xfId="1" applyFont="1" applyFill="1" applyAlignment="1" applyProtection="1">
      <alignment horizontal="center" vertical="center"/>
      <protection locked="0"/>
    </xf>
    <xf numFmtId="176" fontId="5" fillId="2" borderId="0" xfId="1" applyNumberFormat="1" applyFont="1" applyFill="1" applyAlignment="1" applyProtection="1">
      <alignment horizontal="center" vertical="center"/>
      <protection locked="0"/>
    </xf>
    <xf numFmtId="0" fontId="2" fillId="0" borderId="7" xfId="1" applyFont="1" applyBorder="1" applyAlignment="1" applyProtection="1">
      <alignment horizontal="center" vertical="center"/>
      <protection locked="0"/>
    </xf>
    <xf numFmtId="0" fontId="2" fillId="0" borderId="8" xfId="1" applyFont="1" applyBorder="1" applyAlignment="1" applyProtection="1">
      <alignment vertical="center"/>
      <protection locked="0"/>
    </xf>
    <xf numFmtId="0" fontId="5" fillId="0" borderId="21" xfId="1" applyFont="1" applyBorder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176" fontId="5" fillId="0" borderId="0" xfId="1" applyNumberFormat="1" applyFont="1" applyAlignment="1" applyProtection="1">
      <alignment horizontal="center" vertical="center"/>
      <protection locked="0"/>
    </xf>
    <xf numFmtId="0" fontId="2" fillId="0" borderId="26" xfId="1" applyFont="1" applyBorder="1" applyAlignment="1" applyProtection="1">
      <alignment horizontal="center" vertical="center"/>
      <protection locked="0"/>
    </xf>
    <xf numFmtId="0" fontId="2" fillId="0" borderId="27" xfId="1" applyFont="1" applyBorder="1" applyAlignment="1" applyProtection="1">
      <alignment vertical="center"/>
      <protection locked="0"/>
    </xf>
    <xf numFmtId="0" fontId="5" fillId="0" borderId="28" xfId="1" applyFont="1" applyBorder="1" applyAlignment="1" applyProtection="1">
      <alignment horizontal="center" vertical="center"/>
      <protection locked="0"/>
    </xf>
    <xf numFmtId="0" fontId="5" fillId="0" borderId="29" xfId="1" applyFont="1" applyBorder="1" applyAlignment="1" applyProtection="1">
      <alignment horizontal="center" vertical="center"/>
      <protection locked="0"/>
    </xf>
    <xf numFmtId="0" fontId="5" fillId="0" borderId="30" xfId="1" applyFont="1" applyBorder="1" applyAlignment="1" applyProtection="1">
      <alignment horizontal="center" vertical="center"/>
      <protection locked="0"/>
    </xf>
    <xf numFmtId="0" fontId="5" fillId="0" borderId="31" xfId="1" applyFont="1" applyBorder="1" applyAlignment="1" applyProtection="1">
      <alignment horizontal="center" vertical="center"/>
      <protection locked="0"/>
    </xf>
    <xf numFmtId="0" fontId="5" fillId="0" borderId="32" xfId="1" applyFont="1" applyBorder="1" applyAlignment="1" applyProtection="1">
      <alignment horizontal="center" vertical="center"/>
      <protection locked="0"/>
    </xf>
  </cellXfs>
  <cellStyles count="2">
    <cellStyle name="常规" xfId="0" builtinId="0"/>
    <cellStyle name="常规_Timesheet" xfId="1" xr:uid="{426CE698-8F9C-4EC2-AEE8-E0BE9BC5C2A5}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76;&#25253;&#24037;&#20316;/&#24037;&#20316;&#37327;&#35760;&#24405;/2021/&#27491;&#22823;&#22825;&#26228;&#33647;&#19994;&#38598;&#22242;&#20114;&#32852;&#32593;&#20154;&#21592;&#20013;&#24515;&#39033;&#30446;&#24037;&#20316;&#37327;&#35760;&#24405;_&#29579;&#24191;&#20122;2021-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-01"/>
      <sheetName val="2021-02"/>
      <sheetName val="2021-03"/>
      <sheetName val="2021-04"/>
      <sheetName val="2021-05"/>
    </sheetNames>
    <sheetDataSet>
      <sheetData sheetId="0">
        <row r="45">
          <cell r="S45">
            <v>2.1874999999999996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G1" sqref="G1:N8"/>
    </sheetView>
  </sheetViews>
  <sheetFormatPr defaultColWidth="18.88671875" defaultRowHeight="13.8" x14ac:dyDescent="0.25"/>
  <cols>
    <col min="1" max="10" width="12.88671875" style="6" customWidth="1"/>
    <col min="11" max="14" width="5.6640625" style="6" customWidth="1"/>
    <col min="15" max="15" width="12.77734375" style="6" customWidth="1"/>
    <col min="16" max="16" width="12.6640625" style="6" customWidth="1"/>
    <col min="17" max="17" width="24.88671875" style="7" customWidth="1"/>
    <col min="18" max="18" width="12.88671875" style="6" customWidth="1"/>
    <col min="19" max="19" width="12.88671875" style="7" customWidth="1"/>
    <col min="20" max="32" width="12.88671875" style="6" customWidth="1"/>
    <col min="33" max="16384" width="18.88671875" style="6"/>
  </cols>
  <sheetData>
    <row r="1" spans="1:19" ht="14.25" customHeight="1" x14ac:dyDescent="0.25">
      <c r="A1" s="1"/>
      <c r="B1" s="2"/>
      <c r="C1" s="2"/>
      <c r="D1" s="2"/>
      <c r="E1" s="2"/>
      <c r="F1" s="2"/>
      <c r="G1" s="3" t="s">
        <v>0</v>
      </c>
      <c r="H1" s="3"/>
      <c r="I1" s="3"/>
      <c r="J1" s="3"/>
      <c r="K1" s="3"/>
      <c r="L1" s="3"/>
      <c r="M1" s="3"/>
      <c r="N1" s="3"/>
      <c r="O1" s="4"/>
      <c r="P1" s="4"/>
      <c r="Q1" s="5"/>
    </row>
    <row r="2" spans="1:19" ht="14.25" customHeight="1" x14ac:dyDescent="0.25">
      <c r="A2" s="1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4"/>
      <c r="P2" s="4"/>
      <c r="Q2" s="5"/>
    </row>
    <row r="3" spans="1:19" ht="14.25" customHeight="1" x14ac:dyDescent="0.25">
      <c r="A3" s="1" t="s">
        <v>1</v>
      </c>
      <c r="B3" s="2"/>
      <c r="C3" s="8"/>
      <c r="D3" s="8"/>
      <c r="E3" s="8"/>
      <c r="F3" s="2"/>
      <c r="G3" s="3"/>
      <c r="H3" s="3"/>
      <c r="I3" s="3"/>
      <c r="J3" s="3"/>
      <c r="K3" s="3"/>
      <c r="L3" s="3"/>
      <c r="M3" s="3"/>
      <c r="N3" s="3"/>
      <c r="O3" s="4"/>
      <c r="P3" s="4"/>
      <c r="Q3" s="5"/>
    </row>
    <row r="4" spans="1:19" ht="14.25" customHeight="1" x14ac:dyDescent="0.25">
      <c r="A4" s="1"/>
      <c r="B4" s="2"/>
      <c r="C4" s="9"/>
      <c r="D4" s="9"/>
      <c r="E4" s="9"/>
      <c r="F4" s="2"/>
      <c r="G4" s="3"/>
      <c r="H4" s="3"/>
      <c r="I4" s="3"/>
      <c r="J4" s="3"/>
      <c r="K4" s="3"/>
      <c r="L4" s="3"/>
      <c r="M4" s="3"/>
      <c r="N4" s="3"/>
      <c r="O4" s="4"/>
      <c r="P4" s="4"/>
      <c r="Q4" s="5"/>
    </row>
    <row r="5" spans="1:19" ht="14.25" customHeight="1" x14ac:dyDescent="0.25">
      <c r="A5" s="1" t="s">
        <v>2</v>
      </c>
      <c r="B5" s="2"/>
      <c r="C5" s="9" t="s">
        <v>3</v>
      </c>
      <c r="D5" s="9"/>
      <c r="E5" s="9"/>
      <c r="F5" s="2"/>
      <c r="G5" s="3"/>
      <c r="H5" s="3"/>
      <c r="I5" s="3"/>
      <c r="J5" s="3"/>
      <c r="K5" s="3"/>
      <c r="L5" s="3"/>
      <c r="M5" s="3"/>
      <c r="N5" s="3"/>
      <c r="O5" s="4"/>
      <c r="P5" s="4"/>
      <c r="Q5" s="5"/>
    </row>
    <row r="6" spans="1:19" ht="14.25" customHeight="1" x14ac:dyDescent="0.25">
      <c r="A6" s="1"/>
      <c r="B6" s="2"/>
      <c r="C6" s="9"/>
      <c r="D6" s="9"/>
      <c r="E6" s="9"/>
      <c r="F6" s="2"/>
      <c r="G6" s="3"/>
      <c r="H6" s="3"/>
      <c r="I6" s="3"/>
      <c r="J6" s="3"/>
      <c r="K6" s="3"/>
      <c r="L6" s="3"/>
      <c r="M6" s="3"/>
      <c r="N6" s="3"/>
      <c r="O6" s="4"/>
      <c r="P6" s="4"/>
      <c r="Q6" s="5"/>
    </row>
    <row r="7" spans="1:19" ht="14.25" customHeight="1" x14ac:dyDescent="0.25">
      <c r="A7" s="1" t="s">
        <v>4</v>
      </c>
      <c r="B7" s="2"/>
      <c r="C7" s="10" t="s">
        <v>5</v>
      </c>
      <c r="D7" s="10"/>
      <c r="E7" s="10"/>
      <c r="F7" s="2"/>
      <c r="G7" s="3"/>
      <c r="H7" s="3"/>
      <c r="I7" s="3"/>
      <c r="J7" s="3"/>
      <c r="K7" s="3"/>
      <c r="L7" s="3"/>
      <c r="M7" s="3"/>
      <c r="N7" s="3"/>
      <c r="O7" s="4"/>
      <c r="P7" s="4"/>
      <c r="Q7" s="5"/>
    </row>
    <row r="8" spans="1:19" ht="14.25" customHeight="1" thickBot="1" x14ac:dyDescent="0.3">
      <c r="A8" s="1"/>
      <c r="B8" s="2"/>
      <c r="C8" s="10"/>
      <c r="D8" s="10"/>
      <c r="E8" s="10"/>
      <c r="F8" s="2"/>
      <c r="G8" s="11"/>
      <c r="H8" s="11"/>
      <c r="I8" s="11"/>
      <c r="J8" s="11"/>
      <c r="K8" s="11"/>
      <c r="L8" s="11"/>
      <c r="M8" s="11"/>
      <c r="N8" s="11"/>
      <c r="O8" s="4"/>
      <c r="P8" s="4"/>
      <c r="Q8" s="5"/>
    </row>
    <row r="9" spans="1:19" ht="14.25" customHeight="1" x14ac:dyDescent="0.25">
      <c r="A9" s="12" t="s">
        <v>6</v>
      </c>
      <c r="B9" s="13"/>
      <c r="C9" s="14" t="str">
        <f ca="1">MID(CELL("filename",A1),FIND("]",CELL("filename",A1))+1,99)</f>
        <v>2021-04</v>
      </c>
      <c r="D9" s="14"/>
      <c r="E9" s="14"/>
      <c r="F9" s="13"/>
      <c r="G9" s="15" t="s">
        <v>7</v>
      </c>
      <c r="H9" s="16"/>
      <c r="I9" s="16"/>
      <c r="J9" s="16"/>
      <c r="K9" s="15" t="s">
        <v>8</v>
      </c>
      <c r="L9" s="17"/>
      <c r="M9" s="17"/>
      <c r="N9" s="18"/>
      <c r="O9" s="4"/>
      <c r="P9" s="4"/>
      <c r="Q9" s="5"/>
    </row>
    <row r="10" spans="1:19" ht="14.25" customHeight="1" x14ac:dyDescent="0.25">
      <c r="A10" s="1"/>
      <c r="B10" s="2"/>
      <c r="C10" s="19"/>
      <c r="D10" s="19"/>
      <c r="E10" s="19"/>
      <c r="F10" s="2"/>
      <c r="G10" s="20"/>
      <c r="H10" s="21"/>
      <c r="I10" s="21"/>
      <c r="J10" s="21"/>
      <c r="K10" s="22"/>
      <c r="L10" s="23"/>
      <c r="M10" s="23"/>
      <c r="N10" s="24"/>
      <c r="O10" s="4"/>
      <c r="P10" s="4"/>
      <c r="Q10" s="5"/>
    </row>
    <row r="11" spans="1:19" ht="14.25" customHeight="1" x14ac:dyDescent="0.25">
      <c r="A11" s="1" t="s">
        <v>9</v>
      </c>
      <c r="B11" s="2"/>
      <c r="C11" s="25"/>
      <c r="D11" s="25"/>
      <c r="E11" s="25"/>
      <c r="F11" s="2"/>
      <c r="G11" s="20"/>
      <c r="H11" s="21"/>
      <c r="I11" s="21"/>
      <c r="J11" s="21"/>
      <c r="K11" s="22"/>
      <c r="L11" s="23"/>
      <c r="M11" s="23"/>
      <c r="N11" s="24"/>
      <c r="O11" s="4"/>
      <c r="P11" s="4"/>
      <c r="Q11" s="5"/>
    </row>
    <row r="12" spans="1:19" ht="14.25" customHeight="1" thickBot="1" x14ac:dyDescent="0.3">
      <c r="A12" s="26"/>
      <c r="B12" s="27"/>
      <c r="C12" s="27"/>
      <c r="D12" s="27"/>
      <c r="E12" s="27"/>
      <c r="F12" s="2"/>
      <c r="G12" s="28"/>
      <c r="H12" s="29"/>
      <c r="I12" s="29"/>
      <c r="J12" s="29"/>
      <c r="K12" s="30"/>
      <c r="L12" s="31"/>
      <c r="M12" s="31"/>
      <c r="N12" s="32"/>
      <c r="O12" s="4"/>
      <c r="P12" s="4"/>
      <c r="Q12" s="5"/>
    </row>
    <row r="13" spans="1:19" ht="14.25" customHeight="1" x14ac:dyDescent="0.25">
      <c r="A13" s="33" t="s">
        <v>10</v>
      </c>
      <c r="B13" s="34" t="s">
        <v>11</v>
      </c>
      <c r="C13" s="35"/>
      <c r="D13" s="35"/>
      <c r="E13" s="35"/>
      <c r="F13" s="36"/>
      <c r="G13" s="37" t="s">
        <v>12</v>
      </c>
      <c r="H13" s="38" t="s">
        <v>13</v>
      </c>
      <c r="I13" s="39" t="s">
        <v>14</v>
      </c>
      <c r="J13" s="40" t="s">
        <v>15</v>
      </c>
      <c r="K13" s="41" t="s">
        <v>16</v>
      </c>
      <c r="L13" s="42" t="s">
        <v>17</v>
      </c>
      <c r="M13" s="42" t="s">
        <v>18</v>
      </c>
      <c r="N13" s="43" t="s">
        <v>19</v>
      </c>
      <c r="O13" s="43" t="s">
        <v>20</v>
      </c>
      <c r="P13" s="44" t="s">
        <v>21</v>
      </c>
      <c r="Q13" s="45" t="s">
        <v>22</v>
      </c>
      <c r="R13" s="45" t="s">
        <v>23</v>
      </c>
      <c r="S13" s="46" t="s">
        <v>24</v>
      </c>
    </row>
    <row r="14" spans="1:19" s="59" customFormat="1" ht="14.25" customHeight="1" x14ac:dyDescent="0.25">
      <c r="A14" s="47">
        <v>1</v>
      </c>
      <c r="B14" s="48"/>
      <c r="C14" s="49"/>
      <c r="D14" s="49"/>
      <c r="E14" s="49"/>
      <c r="F14" s="49"/>
      <c r="G14" s="50" t="str">
        <f t="shared" ref="G14:G44" si="0">IF(AND(TEXT(I14,"HH:MM")&lt;"9:00",TEXT(J14,"HH:MM")&gt;="17:00"),"√","")</f>
        <v>√</v>
      </c>
      <c r="H14" s="51"/>
      <c r="I14" s="52">
        <v>0.30972222222222223</v>
      </c>
      <c r="J14" s="52">
        <v>0.99513888888888891</v>
      </c>
      <c r="K14" s="53"/>
      <c r="L14" s="54"/>
      <c r="M14" s="54"/>
      <c r="N14" s="55"/>
      <c r="O14" s="56"/>
      <c r="P14" s="57" t="str">
        <f t="shared" ref="P14:P43" si="1">TEXT(IF(TEXT(J14,"HH:MM")="00:00","00:00",IF(AND(TEXT(J14,"HH:MM")&lt;"08:00",TEXT(J14,"HH:MM")&gt;"00:00"),"07:00"+TEXT(J14,"HH:MM"),TEXT(J14,"HH:MM")-"17:00")),"HH:MM")</f>
        <v>06:53</v>
      </c>
      <c r="Q14" s="58">
        <f ca="1">IF(
 J14&lt;&gt;"",
 IF(
  OR(WEEKDAY($C$9&amp;-A14,2)=6,WEEKDAY($C$9&amp;-A14,2)=7),
  IF(
   AND(J14&gt;=TIME(0,0,0),J14&lt;TIME(8,30,0)),
   TIME(23,59,59)-I14+J14,
   J14-I14
   ),
  IF(
   AND(J14&lt;=TIME(23,59,59),J14&gt;TIME(20,0,0)),
   J14-TIME(20,0,0),
   IF(
    AND(J14&gt;=TIME(0,0,0),J14&lt;TIME(8,30,0)),
    TIME(23,59,59)-TIME(20,0,0)+J14,
    TIME(0,0,0)
    )
   )
  ),
 TIME(0,0,0)
 )</f>
        <v>0.16180555555555554</v>
      </c>
      <c r="R14" s="59">
        <f ca="1">WEEKDAY($C$9&amp;-A14,2)</f>
        <v>4</v>
      </c>
      <c r="S14" s="60">
        <f ca="1">IF(
  MINUTE(TIMEVALUE(TEXT(Q14,"h:mm")))&gt;=30,
  TIME(HOUR(TIMEVALUE(TEXT(Q14,"h:mm"))),30,0),
  TIME(HOUR(TIMEVALUE(TEXT(Q14,"h:mm"))),0,0)
  )</f>
        <v>0.14583333333333334</v>
      </c>
    </row>
    <row r="15" spans="1:19" s="59" customFormat="1" ht="14.25" customHeight="1" x14ac:dyDescent="0.25">
      <c r="A15" s="47">
        <v>2</v>
      </c>
      <c r="B15" s="48"/>
      <c r="C15" s="49"/>
      <c r="D15" s="49"/>
      <c r="E15" s="49"/>
      <c r="F15" s="49"/>
      <c r="G15" s="50" t="str">
        <f t="shared" si="0"/>
        <v>√</v>
      </c>
      <c r="H15" s="51"/>
      <c r="I15" s="52">
        <v>0.33958333333333335</v>
      </c>
      <c r="J15" s="52">
        <v>0.9902777777777777</v>
      </c>
      <c r="K15" s="53"/>
      <c r="L15" s="54"/>
      <c r="M15" s="54"/>
      <c r="N15" s="55"/>
      <c r="O15" s="56"/>
      <c r="P15" s="57" t="str">
        <f t="shared" si="1"/>
        <v>06:46</v>
      </c>
      <c r="Q15" s="58">
        <f t="shared" ref="Q15:Q44" ca="1" si="2">IF(
 J15&lt;&gt;"",
 IF(
  OR(WEEKDAY($C$9&amp;-A15,2)=6,WEEKDAY($C$9&amp;-A15,2)=7),
  IF(
   AND(J15&gt;=TIME(0,0,0),J15&lt;TIME(8,30,0)),
   TIME(23,59,59)-I15+J15,
   J15-I15
   ),
  IF(
   AND(J15&lt;=TIME(23,59,59),J15&gt;TIME(20,0,0)),
   J15-TIME(20,0,0),
   IF(
    AND(J15&gt;=TIME(0,0,0),J15&lt;TIME(8,30,0)),
    TIME(23,59,59)-TIME(20,0,0)+J15,
    TIME(0,0,0)
    )
   )
  ),
 TIME(0,0,0)
 )</f>
        <v>0.15694444444444433</v>
      </c>
      <c r="R15" s="59">
        <f t="shared" ref="R15:R44" ca="1" si="3">WEEKDAY($C$9&amp;-A15,2)</f>
        <v>5</v>
      </c>
      <c r="S15" s="60">
        <f t="shared" ref="S15:S43" ca="1" si="4">IF(
  MINUTE(TIMEVALUE(TEXT(Q15,"h:mm")))&gt;=30,
  TIME(HOUR(TIMEVALUE(TEXT(Q15,"h:mm"))),30,0),
  TIME(HOUR(TIMEVALUE(TEXT(Q15,"h:mm"))),0,0)
  )</f>
        <v>0.14583333333333334</v>
      </c>
    </row>
    <row r="16" spans="1:19" s="59" customFormat="1" ht="14.25" customHeight="1" x14ac:dyDescent="0.25">
      <c r="A16" s="47">
        <v>3</v>
      </c>
      <c r="B16" s="48"/>
      <c r="C16" s="49"/>
      <c r="D16" s="49"/>
      <c r="E16" s="49"/>
      <c r="F16" s="49"/>
      <c r="G16" s="50" t="str">
        <f t="shared" si="0"/>
        <v>√</v>
      </c>
      <c r="H16" s="51"/>
      <c r="I16" s="52">
        <v>0.3527777777777778</v>
      </c>
      <c r="J16" s="52">
        <v>0.71666666666666667</v>
      </c>
      <c r="K16" s="53"/>
      <c r="L16" s="54"/>
      <c r="M16" s="54"/>
      <c r="N16" s="55"/>
      <c r="O16" s="56"/>
      <c r="P16" s="57" t="str">
        <f t="shared" si="1"/>
        <v>00:12</v>
      </c>
      <c r="Q16" s="58">
        <f t="shared" ca="1" si="2"/>
        <v>0.36388888888888887</v>
      </c>
      <c r="R16" s="59">
        <f t="shared" ca="1" si="3"/>
        <v>6</v>
      </c>
      <c r="S16" s="60">
        <f t="shared" ca="1" si="4"/>
        <v>0.35416666666666669</v>
      </c>
    </row>
    <row r="17" spans="1:19" s="59" customFormat="1" ht="14.25" customHeight="1" x14ac:dyDescent="0.25">
      <c r="A17" s="47">
        <v>4</v>
      </c>
      <c r="B17" s="48"/>
      <c r="C17" s="49"/>
      <c r="D17" s="49"/>
      <c r="E17" s="49"/>
      <c r="F17" s="49"/>
      <c r="G17" s="50" t="str">
        <f t="shared" si="0"/>
        <v>√</v>
      </c>
      <c r="H17" s="51"/>
      <c r="I17" s="52">
        <v>0.30138888888888887</v>
      </c>
      <c r="J17" s="52">
        <v>0.87986111111111109</v>
      </c>
      <c r="K17" s="53"/>
      <c r="L17" s="54"/>
      <c r="M17" s="54"/>
      <c r="N17" s="55"/>
      <c r="O17" s="56"/>
      <c r="P17" s="57" t="str">
        <f t="shared" si="1"/>
        <v>04:07</v>
      </c>
      <c r="Q17" s="58">
        <f t="shared" ca="1" si="2"/>
        <v>0.57847222222222228</v>
      </c>
      <c r="R17" s="59">
        <f t="shared" ca="1" si="3"/>
        <v>7</v>
      </c>
      <c r="S17" s="60">
        <f t="shared" ca="1" si="4"/>
        <v>0.5625</v>
      </c>
    </row>
    <row r="18" spans="1:19" s="59" customFormat="1" ht="14.25" customHeight="1" x14ac:dyDescent="0.25">
      <c r="A18" s="47">
        <v>5</v>
      </c>
      <c r="B18" s="48"/>
      <c r="C18" s="49"/>
      <c r="D18" s="49"/>
      <c r="E18" s="49"/>
      <c r="F18" s="49"/>
      <c r="G18" s="50" t="str">
        <f t="shared" si="0"/>
        <v>√</v>
      </c>
      <c r="H18" s="51"/>
      <c r="I18" s="52">
        <v>0.33263888888888887</v>
      </c>
      <c r="J18" s="52">
        <v>0.71458333333333324</v>
      </c>
      <c r="K18" s="53"/>
      <c r="L18" s="54"/>
      <c r="M18" s="54"/>
      <c r="N18" s="55"/>
      <c r="O18" s="56"/>
      <c r="P18" s="57" t="str">
        <f t="shared" si="1"/>
        <v>00:09</v>
      </c>
      <c r="Q18" s="58">
        <f t="shared" ca="1" si="2"/>
        <v>0</v>
      </c>
      <c r="R18" s="59">
        <f t="shared" ca="1" si="3"/>
        <v>1</v>
      </c>
      <c r="S18" s="60">
        <f t="shared" ca="1" si="4"/>
        <v>0</v>
      </c>
    </row>
    <row r="19" spans="1:19" s="59" customFormat="1" ht="14.25" customHeight="1" x14ac:dyDescent="0.25">
      <c r="A19" s="47">
        <v>6</v>
      </c>
      <c r="B19" s="48"/>
      <c r="C19" s="49"/>
      <c r="D19" s="49"/>
      <c r="E19" s="49"/>
      <c r="F19" s="49"/>
      <c r="G19" s="50" t="str">
        <f t="shared" si="0"/>
        <v/>
      </c>
      <c r="H19" s="51"/>
      <c r="I19" s="52"/>
      <c r="J19" s="52"/>
      <c r="K19" s="53"/>
      <c r="L19" s="54"/>
      <c r="M19" s="54"/>
      <c r="N19" s="55"/>
      <c r="O19" s="56"/>
      <c r="P19" s="57" t="str">
        <f t="shared" si="1"/>
        <v>00:00</v>
      </c>
      <c r="Q19" s="58">
        <f t="shared" si="2"/>
        <v>0</v>
      </c>
      <c r="R19" s="59">
        <f t="shared" ca="1" si="3"/>
        <v>2</v>
      </c>
      <c r="S19" s="60">
        <f t="shared" si="4"/>
        <v>0</v>
      </c>
    </row>
    <row r="20" spans="1:19" s="59" customFormat="1" ht="14.25" customHeight="1" x14ac:dyDescent="0.25">
      <c r="A20" s="47">
        <v>7</v>
      </c>
      <c r="B20" s="48"/>
      <c r="C20" s="49"/>
      <c r="D20" s="49"/>
      <c r="E20" s="49"/>
      <c r="F20" s="49"/>
      <c r="G20" s="50"/>
      <c r="H20" s="51"/>
      <c r="I20" s="52"/>
      <c r="J20" s="52"/>
      <c r="K20" s="53"/>
      <c r="L20" s="54"/>
      <c r="M20" s="54"/>
      <c r="N20" s="55"/>
      <c r="O20" s="56"/>
      <c r="P20" s="57" t="str">
        <f t="shared" si="1"/>
        <v>00:00</v>
      </c>
      <c r="Q20" s="58">
        <f t="shared" si="2"/>
        <v>0</v>
      </c>
      <c r="R20" s="59">
        <f t="shared" ca="1" si="3"/>
        <v>3</v>
      </c>
      <c r="S20" s="60">
        <f t="shared" si="4"/>
        <v>0</v>
      </c>
    </row>
    <row r="21" spans="1:19" s="59" customFormat="1" ht="14.25" customHeight="1" x14ac:dyDescent="0.25">
      <c r="A21" s="47">
        <v>8</v>
      </c>
      <c r="B21" s="48"/>
      <c r="C21" s="49"/>
      <c r="D21" s="49"/>
      <c r="E21" s="49"/>
      <c r="F21" s="49"/>
      <c r="G21" s="50" t="str">
        <f t="shared" si="0"/>
        <v>√</v>
      </c>
      <c r="H21" s="51"/>
      <c r="I21" s="52">
        <v>0.30277777777777776</v>
      </c>
      <c r="J21" s="52">
        <v>0.71527777777777779</v>
      </c>
      <c r="K21" s="53"/>
      <c r="L21" s="54"/>
      <c r="M21" s="54"/>
      <c r="N21" s="55"/>
      <c r="O21" s="56"/>
      <c r="P21" s="57" t="str">
        <f t="shared" si="1"/>
        <v>00:10</v>
      </c>
      <c r="Q21" s="58">
        <f t="shared" ca="1" si="2"/>
        <v>0</v>
      </c>
      <c r="R21" s="59">
        <f t="shared" ca="1" si="3"/>
        <v>4</v>
      </c>
      <c r="S21" s="60">
        <f t="shared" ca="1" si="4"/>
        <v>0</v>
      </c>
    </row>
    <row r="22" spans="1:19" s="59" customFormat="1" ht="14.25" customHeight="1" x14ac:dyDescent="0.25">
      <c r="A22" s="47">
        <v>9</v>
      </c>
      <c r="B22" s="48"/>
      <c r="C22" s="49"/>
      <c r="D22" s="49"/>
      <c r="E22" s="49"/>
      <c r="F22" s="61"/>
      <c r="G22" s="50" t="str">
        <f t="shared" si="0"/>
        <v>√</v>
      </c>
      <c r="H22" s="51"/>
      <c r="I22" s="52">
        <v>0.30138888888888887</v>
      </c>
      <c r="J22" s="52">
        <v>0.93888888888888899</v>
      </c>
      <c r="K22" s="53"/>
      <c r="L22" s="54"/>
      <c r="M22" s="54"/>
      <c r="N22" s="55"/>
      <c r="O22" s="56"/>
      <c r="P22" s="57" t="str">
        <f t="shared" si="1"/>
        <v>05:32</v>
      </c>
      <c r="Q22" s="58">
        <f t="shared" ca="1" si="2"/>
        <v>0.10555555555555562</v>
      </c>
      <c r="R22" s="59">
        <f t="shared" ca="1" si="3"/>
        <v>5</v>
      </c>
      <c r="S22" s="60">
        <f t="shared" ca="1" si="4"/>
        <v>0.10416666666666667</v>
      </c>
    </row>
    <row r="23" spans="1:19" s="59" customFormat="1" ht="14.25" customHeight="1" x14ac:dyDescent="0.25">
      <c r="A23" s="47">
        <v>10</v>
      </c>
      <c r="B23" s="48"/>
      <c r="C23" s="49"/>
      <c r="D23" s="49"/>
      <c r="E23" s="49"/>
      <c r="F23" s="61"/>
      <c r="G23" s="50" t="str">
        <f>IF(AND(TEXT(I23,"HH:MM")&lt;"9:00",TEXT(J23,"HH:MM")&gt;="17:00"),"√","")</f>
        <v>√</v>
      </c>
      <c r="H23" s="51"/>
      <c r="I23" s="52">
        <v>0.33958333333333335</v>
      </c>
      <c r="J23" s="52">
        <v>0.95833333333333337</v>
      </c>
      <c r="K23" s="53"/>
      <c r="L23" s="54"/>
      <c r="M23" s="54"/>
      <c r="N23" s="55"/>
      <c r="O23" s="56"/>
      <c r="P23" s="57" t="str">
        <f>TEXT(IF(TEXT(J23,"HH:MM")="00:00","00:00",IF(AND(TEXT(J23,"HH:MM")&lt;"08:00",TEXT(J23,"HH:MM")&gt;"00:00"),"07:00"+TEXT(J23,"HH:MM"),TEXT(J23,"HH:MM")-"17:00")),"HH:MM")</f>
        <v>06:00</v>
      </c>
      <c r="Q23" s="58">
        <f t="shared" ca="1" si="2"/>
        <v>0.61875000000000002</v>
      </c>
      <c r="R23" s="59">
        <f t="shared" ca="1" si="3"/>
        <v>6</v>
      </c>
      <c r="S23" s="60">
        <f t="shared" ca="1" si="4"/>
        <v>0.60416666666666663</v>
      </c>
    </row>
    <row r="24" spans="1:19" s="59" customFormat="1" ht="14.25" customHeight="1" x14ac:dyDescent="0.25">
      <c r="A24" s="47">
        <v>11</v>
      </c>
      <c r="B24" s="48"/>
      <c r="C24" s="49"/>
      <c r="D24" s="49"/>
      <c r="E24" s="49"/>
      <c r="F24" s="61"/>
      <c r="G24" s="50" t="str">
        <f>IF(AND(TEXT(I24,"HH:MM")&lt;"9:00",TEXT(J24,"HH:MM")&gt;="17:00"),"√","")</f>
        <v>√</v>
      </c>
      <c r="H24" s="51"/>
      <c r="I24" s="52">
        <v>0.34097222222222223</v>
      </c>
      <c r="J24" s="52">
        <v>0.9458333333333333</v>
      </c>
      <c r="K24" s="53"/>
      <c r="L24" s="54"/>
      <c r="M24" s="54"/>
      <c r="N24" s="55"/>
      <c r="O24" s="56"/>
      <c r="P24" s="57" t="str">
        <f>TEXT(IF(TEXT(J24,"HH:MM")="00:00","00:00",IF(AND(TEXT(J24,"HH:MM")&lt;"08:00",TEXT(J24,"HH:MM")&gt;"00:00"),"07:00"+TEXT(J24,"HH:MM"),TEXT(J24,"HH:MM")-"17:00")),"HH:MM")</f>
        <v>05:42</v>
      </c>
      <c r="Q24" s="58">
        <f t="shared" ca="1" si="2"/>
        <v>0.60486111111111107</v>
      </c>
      <c r="R24" s="59">
        <f t="shared" ca="1" si="3"/>
        <v>7</v>
      </c>
      <c r="S24" s="60">
        <f t="shared" ca="1" si="4"/>
        <v>0.60416666666666663</v>
      </c>
    </row>
    <row r="25" spans="1:19" s="59" customFormat="1" ht="14.25" customHeight="1" x14ac:dyDescent="0.25">
      <c r="A25" s="47">
        <v>12</v>
      </c>
      <c r="B25" s="48"/>
      <c r="C25" s="49"/>
      <c r="D25" s="49"/>
      <c r="E25" s="49"/>
      <c r="F25" s="61"/>
      <c r="G25" s="50" t="str">
        <f t="shared" si="0"/>
        <v>√</v>
      </c>
      <c r="H25" s="51"/>
      <c r="I25" s="52">
        <v>0.34722222222222227</v>
      </c>
      <c r="J25" s="52">
        <v>0.71458333333333324</v>
      </c>
      <c r="K25" s="53"/>
      <c r="L25" s="54"/>
      <c r="M25" s="54"/>
      <c r="N25" s="55"/>
      <c r="O25" s="56"/>
      <c r="P25" s="57" t="str">
        <f t="shared" si="1"/>
        <v>00:09</v>
      </c>
      <c r="Q25" s="58">
        <f t="shared" ca="1" si="2"/>
        <v>0</v>
      </c>
      <c r="R25" s="59">
        <f t="shared" ca="1" si="3"/>
        <v>1</v>
      </c>
      <c r="S25" s="60">
        <f t="shared" ca="1" si="4"/>
        <v>0</v>
      </c>
    </row>
    <row r="26" spans="1:19" s="59" customFormat="1" ht="14.25" customHeight="1" x14ac:dyDescent="0.25">
      <c r="A26" s="47">
        <v>13</v>
      </c>
      <c r="B26" s="48"/>
      <c r="C26" s="49"/>
      <c r="D26" s="49"/>
      <c r="E26" s="49"/>
      <c r="F26" s="61"/>
      <c r="G26" s="50" t="str">
        <f t="shared" si="0"/>
        <v/>
      </c>
      <c r="H26" s="51"/>
      <c r="I26" s="52"/>
      <c r="J26" s="52"/>
      <c r="K26" s="53"/>
      <c r="L26" s="54"/>
      <c r="M26" s="54"/>
      <c r="N26" s="55"/>
      <c r="O26" s="56"/>
      <c r="P26" s="57" t="str">
        <f t="shared" si="1"/>
        <v>00:00</v>
      </c>
      <c r="Q26" s="58">
        <f t="shared" si="2"/>
        <v>0</v>
      </c>
      <c r="R26" s="59">
        <f t="shared" ca="1" si="3"/>
        <v>2</v>
      </c>
      <c r="S26" s="60">
        <f t="shared" si="4"/>
        <v>0</v>
      </c>
    </row>
    <row r="27" spans="1:19" s="59" customFormat="1" ht="14.25" customHeight="1" x14ac:dyDescent="0.25">
      <c r="A27" s="47">
        <v>14</v>
      </c>
      <c r="B27" s="48"/>
      <c r="C27" s="49"/>
      <c r="D27" s="49"/>
      <c r="E27" s="49"/>
      <c r="F27" s="61"/>
      <c r="G27" s="50" t="str">
        <f t="shared" si="0"/>
        <v/>
      </c>
      <c r="H27" s="51"/>
      <c r="I27" s="52"/>
      <c r="J27" s="52"/>
      <c r="K27" s="53"/>
      <c r="L27" s="54"/>
      <c r="M27" s="54"/>
      <c r="N27" s="55"/>
      <c r="O27" s="56"/>
      <c r="P27" s="57" t="str">
        <f t="shared" si="1"/>
        <v>00:00</v>
      </c>
      <c r="Q27" s="58">
        <f t="shared" si="2"/>
        <v>0</v>
      </c>
      <c r="R27" s="59">
        <f t="shared" ca="1" si="3"/>
        <v>3</v>
      </c>
      <c r="S27" s="60">
        <f t="shared" si="4"/>
        <v>0</v>
      </c>
    </row>
    <row r="28" spans="1:19" s="59" customFormat="1" ht="14.25" customHeight="1" x14ac:dyDescent="0.25">
      <c r="A28" s="47">
        <v>15</v>
      </c>
      <c r="B28" s="48"/>
      <c r="C28" s="49"/>
      <c r="D28" s="49"/>
      <c r="E28" s="49"/>
      <c r="F28" s="61"/>
      <c r="G28" s="50" t="str">
        <f t="shared" si="0"/>
        <v>√</v>
      </c>
      <c r="H28" s="51"/>
      <c r="I28" s="52">
        <v>0.30208333333333331</v>
      </c>
      <c r="J28" s="52">
        <v>0.80486111111111114</v>
      </c>
      <c r="K28" s="53"/>
      <c r="L28" s="54"/>
      <c r="M28" s="54"/>
      <c r="N28" s="55"/>
      <c r="O28" s="56"/>
      <c r="P28" s="57" t="str">
        <f t="shared" si="1"/>
        <v>02:19</v>
      </c>
      <c r="Q28" s="58">
        <f t="shared" ca="1" si="2"/>
        <v>0</v>
      </c>
      <c r="R28" s="59">
        <f t="shared" ca="1" si="3"/>
        <v>4</v>
      </c>
      <c r="S28" s="60">
        <f t="shared" ca="1" si="4"/>
        <v>0</v>
      </c>
    </row>
    <row r="29" spans="1:19" s="59" customFormat="1" ht="14.25" customHeight="1" x14ac:dyDescent="0.25">
      <c r="A29" s="47">
        <v>16</v>
      </c>
      <c r="B29" s="48"/>
      <c r="C29" s="49"/>
      <c r="D29" s="49"/>
      <c r="E29" s="49"/>
      <c r="F29" s="61"/>
      <c r="G29" s="50" t="str">
        <f t="shared" si="0"/>
        <v>√</v>
      </c>
      <c r="H29" s="51"/>
      <c r="I29" s="52">
        <v>0.3347222222222222</v>
      </c>
      <c r="J29" s="52">
        <v>0.96180555555555547</v>
      </c>
      <c r="K29" s="53"/>
      <c r="L29" s="54"/>
      <c r="M29" s="54"/>
      <c r="N29" s="55"/>
      <c r="O29" s="56"/>
      <c r="P29" s="57" t="str">
        <f t="shared" si="1"/>
        <v>06:05</v>
      </c>
      <c r="Q29" s="58">
        <f t="shared" ca="1" si="2"/>
        <v>0.1284722222222221</v>
      </c>
      <c r="R29" s="59">
        <f t="shared" ca="1" si="3"/>
        <v>5</v>
      </c>
      <c r="S29" s="60">
        <f t="shared" ca="1" si="4"/>
        <v>0.125</v>
      </c>
    </row>
    <row r="30" spans="1:19" s="59" customFormat="1" ht="14.25" customHeight="1" x14ac:dyDescent="0.25">
      <c r="A30" s="47">
        <v>17</v>
      </c>
      <c r="B30" s="48"/>
      <c r="C30" s="49"/>
      <c r="D30" s="49"/>
      <c r="E30" s="49"/>
      <c r="F30" s="49"/>
      <c r="G30" s="50" t="str">
        <f t="shared" si="0"/>
        <v>√</v>
      </c>
      <c r="H30" s="51"/>
      <c r="I30" s="52">
        <v>0.33888888888888885</v>
      </c>
      <c r="J30" s="52">
        <v>0.92638888888888893</v>
      </c>
      <c r="K30" s="53"/>
      <c r="L30" s="54"/>
      <c r="M30" s="54"/>
      <c r="N30" s="55"/>
      <c r="O30" s="56"/>
      <c r="P30" s="57" t="str">
        <f t="shared" si="1"/>
        <v>05:14</v>
      </c>
      <c r="Q30" s="58">
        <f t="shared" ca="1" si="2"/>
        <v>0.58750000000000013</v>
      </c>
      <c r="R30" s="59">
        <f t="shared" ca="1" si="3"/>
        <v>6</v>
      </c>
      <c r="S30" s="60">
        <f t="shared" ca="1" si="4"/>
        <v>0.58333333333333337</v>
      </c>
    </row>
    <row r="31" spans="1:19" s="59" customFormat="1" ht="14.25" customHeight="1" x14ac:dyDescent="0.25">
      <c r="A31" s="47">
        <v>18</v>
      </c>
      <c r="B31" s="48"/>
      <c r="C31" s="49"/>
      <c r="D31" s="49"/>
      <c r="E31" s="49"/>
      <c r="F31" s="49"/>
      <c r="G31" s="50" t="str">
        <f t="shared" si="0"/>
        <v>√</v>
      </c>
      <c r="H31" s="51"/>
      <c r="I31" s="52">
        <v>0.33194444444444443</v>
      </c>
      <c r="J31" s="52">
        <v>0.94166666666666676</v>
      </c>
      <c r="K31" s="53"/>
      <c r="L31" s="54"/>
      <c r="M31" s="54"/>
      <c r="N31" s="55"/>
      <c r="O31" s="56"/>
      <c r="P31" s="57" t="str">
        <f t="shared" si="1"/>
        <v>05:36</v>
      </c>
      <c r="Q31" s="58">
        <f t="shared" ca="1" si="2"/>
        <v>0.60972222222222228</v>
      </c>
      <c r="R31" s="59">
        <f t="shared" ca="1" si="3"/>
        <v>7</v>
      </c>
      <c r="S31" s="60">
        <f t="shared" ca="1" si="4"/>
        <v>0.60416666666666663</v>
      </c>
    </row>
    <row r="32" spans="1:19" s="59" customFormat="1" ht="14.25" customHeight="1" x14ac:dyDescent="0.25">
      <c r="A32" s="47">
        <v>19</v>
      </c>
      <c r="B32" s="48"/>
      <c r="C32" s="49"/>
      <c r="D32" s="49"/>
      <c r="E32" s="49"/>
      <c r="F32" s="49"/>
      <c r="G32" s="50" t="str">
        <f t="shared" si="0"/>
        <v>√</v>
      </c>
      <c r="H32" s="51"/>
      <c r="I32" s="52">
        <v>0.3430555555555555</v>
      </c>
      <c r="J32" s="52">
        <v>0.71527777777777779</v>
      </c>
      <c r="K32" s="53"/>
      <c r="L32" s="54"/>
      <c r="M32" s="54"/>
      <c r="N32" s="55"/>
      <c r="O32" s="56"/>
      <c r="P32" s="57" t="str">
        <f t="shared" si="1"/>
        <v>00:10</v>
      </c>
      <c r="Q32" s="58">
        <f t="shared" ca="1" si="2"/>
        <v>0</v>
      </c>
      <c r="R32" s="59">
        <f t="shared" ca="1" si="3"/>
        <v>1</v>
      </c>
      <c r="S32" s="60">
        <f t="shared" ca="1" si="4"/>
        <v>0</v>
      </c>
    </row>
    <row r="33" spans="1:19" s="59" customFormat="1" ht="14.25" customHeight="1" x14ac:dyDescent="0.25">
      <c r="A33" s="47">
        <v>20</v>
      </c>
      <c r="B33" s="48"/>
      <c r="C33" s="49"/>
      <c r="D33" s="49"/>
      <c r="E33" s="49"/>
      <c r="F33" s="49"/>
      <c r="G33" s="50" t="str">
        <f t="shared" si="0"/>
        <v/>
      </c>
      <c r="H33" s="51"/>
      <c r="I33" s="52"/>
      <c r="J33" s="52"/>
      <c r="K33" s="53"/>
      <c r="L33" s="54"/>
      <c r="M33" s="54"/>
      <c r="N33" s="55"/>
      <c r="O33" s="56"/>
      <c r="P33" s="57" t="str">
        <f t="shared" si="1"/>
        <v>00:00</v>
      </c>
      <c r="Q33" s="58">
        <f t="shared" si="2"/>
        <v>0</v>
      </c>
      <c r="R33" s="59">
        <f t="shared" ca="1" si="3"/>
        <v>2</v>
      </c>
      <c r="S33" s="60">
        <f t="shared" si="4"/>
        <v>0</v>
      </c>
    </row>
    <row r="34" spans="1:19" s="59" customFormat="1" ht="14.25" customHeight="1" x14ac:dyDescent="0.25">
      <c r="A34" s="47">
        <v>21</v>
      </c>
      <c r="B34" s="48"/>
      <c r="C34" s="49"/>
      <c r="D34" s="49"/>
      <c r="E34" s="49"/>
      <c r="F34" s="49"/>
      <c r="G34" s="50" t="str">
        <f t="shared" si="0"/>
        <v/>
      </c>
      <c r="H34" s="51"/>
      <c r="I34" s="52"/>
      <c r="J34" s="52"/>
      <c r="K34" s="53"/>
      <c r="L34" s="54"/>
      <c r="M34" s="54"/>
      <c r="N34" s="55"/>
      <c r="O34" s="56"/>
      <c r="P34" s="57" t="str">
        <f t="shared" si="1"/>
        <v>00:00</v>
      </c>
      <c r="Q34" s="58">
        <f t="shared" si="2"/>
        <v>0</v>
      </c>
      <c r="R34" s="59">
        <f t="shared" ca="1" si="3"/>
        <v>3</v>
      </c>
      <c r="S34" s="60">
        <f t="shared" si="4"/>
        <v>0</v>
      </c>
    </row>
    <row r="35" spans="1:19" s="59" customFormat="1" ht="14.25" customHeight="1" x14ac:dyDescent="0.25">
      <c r="A35" s="47">
        <v>22</v>
      </c>
      <c r="B35" s="48"/>
      <c r="C35" s="49"/>
      <c r="D35" s="49"/>
      <c r="E35" s="49"/>
      <c r="F35" s="49"/>
      <c r="G35" s="50" t="str">
        <f t="shared" si="0"/>
        <v>√</v>
      </c>
      <c r="H35" s="51"/>
      <c r="I35" s="52">
        <v>0.29930555555555555</v>
      </c>
      <c r="J35" s="52">
        <v>0.76458333333333339</v>
      </c>
      <c r="K35" s="53"/>
      <c r="L35" s="54"/>
      <c r="M35" s="54"/>
      <c r="N35" s="55"/>
      <c r="O35" s="56"/>
      <c r="P35" s="57" t="str">
        <f t="shared" si="1"/>
        <v>01:21</v>
      </c>
      <c r="Q35" s="58">
        <f t="shared" ca="1" si="2"/>
        <v>0</v>
      </c>
      <c r="R35" s="59">
        <f t="shared" ca="1" si="3"/>
        <v>4</v>
      </c>
      <c r="S35" s="60">
        <f t="shared" ca="1" si="4"/>
        <v>0</v>
      </c>
    </row>
    <row r="36" spans="1:19" s="59" customFormat="1" ht="14.25" customHeight="1" x14ac:dyDescent="0.25">
      <c r="A36" s="47">
        <v>23</v>
      </c>
      <c r="B36" s="48"/>
      <c r="C36" s="49"/>
      <c r="D36" s="49"/>
      <c r="E36" s="49"/>
      <c r="F36" s="49"/>
      <c r="G36" s="50" t="str">
        <f t="shared" si="0"/>
        <v>√</v>
      </c>
      <c r="H36" s="51"/>
      <c r="I36" s="52">
        <v>0.30069444444444443</v>
      </c>
      <c r="J36" s="52">
        <v>0.97499999999999998</v>
      </c>
      <c r="K36" s="53"/>
      <c r="L36" s="54"/>
      <c r="M36" s="54"/>
      <c r="N36" s="55"/>
      <c r="O36" s="56"/>
      <c r="P36" s="57" t="str">
        <f t="shared" si="1"/>
        <v>06:24</v>
      </c>
      <c r="Q36" s="58">
        <f t="shared" ca="1" si="2"/>
        <v>0.14166666666666661</v>
      </c>
      <c r="R36" s="59">
        <f t="shared" ca="1" si="3"/>
        <v>5</v>
      </c>
      <c r="S36" s="60">
        <f t="shared" ca="1" si="4"/>
        <v>0.125</v>
      </c>
    </row>
    <row r="37" spans="1:19" s="59" customFormat="1" ht="14.25" customHeight="1" x14ac:dyDescent="0.25">
      <c r="A37" s="47">
        <v>24</v>
      </c>
      <c r="B37" s="48"/>
      <c r="C37" s="49"/>
      <c r="D37" s="49"/>
      <c r="E37" s="49"/>
      <c r="F37" s="49"/>
      <c r="G37" s="50" t="str">
        <f t="shared" si="0"/>
        <v>√</v>
      </c>
      <c r="H37" s="51"/>
      <c r="I37" s="52">
        <v>0.28541666666666665</v>
      </c>
      <c r="J37" s="52">
        <v>0.90486111111111101</v>
      </c>
      <c r="K37" s="53"/>
      <c r="L37" s="54"/>
      <c r="M37" s="54"/>
      <c r="N37" s="55"/>
      <c r="O37" s="56"/>
      <c r="P37" s="57" t="str">
        <f t="shared" si="1"/>
        <v>04:43</v>
      </c>
      <c r="Q37" s="58">
        <f t="shared" ca="1" si="2"/>
        <v>0.61944444444444435</v>
      </c>
      <c r="R37" s="59">
        <f t="shared" ca="1" si="3"/>
        <v>6</v>
      </c>
      <c r="S37" s="60">
        <f t="shared" ca="1" si="4"/>
        <v>0.60416666666666663</v>
      </c>
    </row>
    <row r="38" spans="1:19" s="59" customFormat="1" ht="14.25" customHeight="1" x14ac:dyDescent="0.25">
      <c r="A38" s="47">
        <v>25</v>
      </c>
      <c r="B38" s="48"/>
      <c r="C38" s="49"/>
      <c r="D38" s="49"/>
      <c r="E38" s="49"/>
      <c r="F38" s="49"/>
      <c r="G38" s="50" t="str">
        <f t="shared" si="0"/>
        <v>√</v>
      </c>
      <c r="H38" s="51"/>
      <c r="I38" s="52">
        <v>0.33958333333333335</v>
      </c>
      <c r="J38" s="52">
        <v>0.93958333333333333</v>
      </c>
      <c r="K38" s="53"/>
      <c r="L38" s="54"/>
      <c r="M38" s="54"/>
      <c r="N38" s="55"/>
      <c r="O38" s="56"/>
      <c r="P38" s="57" t="str">
        <f t="shared" si="1"/>
        <v>05:33</v>
      </c>
      <c r="Q38" s="58">
        <f t="shared" ca="1" si="2"/>
        <v>0.6</v>
      </c>
      <c r="R38" s="59">
        <f t="shared" ca="1" si="3"/>
        <v>7</v>
      </c>
      <c r="S38" s="60">
        <f t="shared" ca="1" si="4"/>
        <v>0.58333333333333337</v>
      </c>
    </row>
    <row r="39" spans="1:19" s="59" customFormat="1" ht="14.25" customHeight="1" x14ac:dyDescent="0.25">
      <c r="A39" s="47">
        <v>26</v>
      </c>
      <c r="B39" s="48"/>
      <c r="C39" s="49"/>
      <c r="D39" s="49"/>
      <c r="E39" s="49"/>
      <c r="F39" s="49"/>
      <c r="G39" s="50" t="str">
        <f>IF(AND(TEXT(I39,"HH:MM")&lt;"9:00",TEXT(J39,"HH:MM")&gt;="17:00"),"√","")</f>
        <v>√</v>
      </c>
      <c r="H39" s="51"/>
      <c r="I39" s="52">
        <v>0.33263888888888887</v>
      </c>
      <c r="J39" s="52">
        <v>0.71527777777777779</v>
      </c>
      <c r="K39" s="53"/>
      <c r="L39" s="54"/>
      <c r="M39" s="54"/>
      <c r="N39" s="55"/>
      <c r="O39" s="56"/>
      <c r="P39" s="57" t="str">
        <f t="shared" si="1"/>
        <v>00:10</v>
      </c>
      <c r="Q39" s="58">
        <f t="shared" ca="1" si="2"/>
        <v>0</v>
      </c>
      <c r="R39" s="59">
        <f t="shared" ca="1" si="3"/>
        <v>1</v>
      </c>
      <c r="S39" s="60">
        <f t="shared" ca="1" si="4"/>
        <v>0</v>
      </c>
    </row>
    <row r="40" spans="1:19" s="59" customFormat="1" ht="14.25" customHeight="1" x14ac:dyDescent="0.25">
      <c r="A40" s="47">
        <v>27</v>
      </c>
      <c r="B40" s="48"/>
      <c r="C40" s="49"/>
      <c r="D40" s="49"/>
      <c r="E40" s="49"/>
      <c r="F40" s="49"/>
      <c r="G40" s="50" t="str">
        <f>IF(AND(TEXT(I40,"HH:MM")&lt;"9:00",TEXT(J40,"HH:MM")&gt;="17:00"),"√","")</f>
        <v/>
      </c>
      <c r="H40" s="51"/>
      <c r="I40" s="52"/>
      <c r="J40" s="52"/>
      <c r="K40" s="53"/>
      <c r="L40" s="54"/>
      <c r="M40" s="54"/>
      <c r="N40" s="55"/>
      <c r="O40" s="56"/>
      <c r="P40" s="57" t="str">
        <f t="shared" si="1"/>
        <v>00:00</v>
      </c>
      <c r="Q40" s="58">
        <f t="shared" si="2"/>
        <v>0</v>
      </c>
      <c r="R40" s="59">
        <f t="shared" ca="1" si="3"/>
        <v>2</v>
      </c>
      <c r="S40" s="60">
        <f t="shared" si="4"/>
        <v>0</v>
      </c>
    </row>
    <row r="41" spans="1:19" s="59" customFormat="1" ht="14.25" customHeight="1" x14ac:dyDescent="0.25">
      <c r="A41" s="47">
        <v>28</v>
      </c>
      <c r="B41" s="48"/>
      <c r="C41" s="49"/>
      <c r="D41" s="49"/>
      <c r="E41" s="49"/>
      <c r="F41" s="49"/>
      <c r="G41" s="50" t="str">
        <f t="shared" si="0"/>
        <v/>
      </c>
      <c r="H41" s="51"/>
      <c r="I41" s="52"/>
      <c r="J41" s="52"/>
      <c r="K41" s="53"/>
      <c r="L41" s="54"/>
      <c r="M41" s="54"/>
      <c r="N41" s="55"/>
      <c r="O41" s="54"/>
      <c r="P41" s="57" t="str">
        <f t="shared" si="1"/>
        <v>00:00</v>
      </c>
      <c r="Q41" s="58">
        <f t="shared" si="2"/>
        <v>0</v>
      </c>
      <c r="R41" s="59">
        <f t="shared" ca="1" si="3"/>
        <v>3</v>
      </c>
      <c r="S41" s="60">
        <f t="shared" si="4"/>
        <v>0</v>
      </c>
    </row>
    <row r="42" spans="1:19" s="59" customFormat="1" ht="14.25" customHeight="1" x14ac:dyDescent="0.25">
      <c r="A42" s="47">
        <v>29</v>
      </c>
      <c r="B42" s="48"/>
      <c r="C42" s="49"/>
      <c r="D42" s="49"/>
      <c r="E42" s="49"/>
      <c r="F42" s="49"/>
      <c r="G42" s="50" t="str">
        <f t="shared" si="0"/>
        <v>√</v>
      </c>
      <c r="H42" s="51"/>
      <c r="I42" s="52">
        <v>0.30138888888888887</v>
      </c>
      <c r="J42" s="52">
        <v>0.71666666666666667</v>
      </c>
      <c r="K42" s="53"/>
      <c r="L42" s="54"/>
      <c r="M42" s="54"/>
      <c r="N42" s="55"/>
      <c r="O42" s="56"/>
      <c r="P42" s="57" t="str">
        <f t="shared" si="1"/>
        <v>00:12</v>
      </c>
      <c r="Q42" s="58">
        <f t="shared" ca="1" si="2"/>
        <v>0</v>
      </c>
      <c r="R42" s="59">
        <f t="shared" ca="1" si="3"/>
        <v>4</v>
      </c>
      <c r="S42" s="60">
        <f t="shared" ca="1" si="4"/>
        <v>0</v>
      </c>
    </row>
    <row r="43" spans="1:19" s="59" customFormat="1" ht="14.25" customHeight="1" x14ac:dyDescent="0.25">
      <c r="A43" s="47">
        <v>30</v>
      </c>
      <c r="B43" s="48"/>
      <c r="C43" s="49"/>
      <c r="D43" s="49"/>
      <c r="E43" s="49"/>
      <c r="F43" s="49"/>
      <c r="G43" s="50" t="str">
        <f t="shared" si="0"/>
        <v>√</v>
      </c>
      <c r="H43" s="51"/>
      <c r="I43" s="52">
        <v>0.30208333333333331</v>
      </c>
      <c r="J43" s="52">
        <v>0.92499999999999993</v>
      </c>
      <c r="K43" s="53"/>
      <c r="L43" s="54"/>
      <c r="M43" s="54"/>
      <c r="N43" s="55"/>
      <c r="O43" s="56"/>
      <c r="P43" s="57" t="str">
        <f t="shared" si="1"/>
        <v>05:12</v>
      </c>
      <c r="Q43" s="58">
        <f t="shared" ca="1" si="2"/>
        <v>9.1666666666666563E-2</v>
      </c>
      <c r="R43" s="59">
        <f t="shared" ca="1" si="3"/>
        <v>5</v>
      </c>
      <c r="S43" s="60">
        <f t="shared" ca="1" si="4"/>
        <v>8.3333333333333329E-2</v>
      </c>
    </row>
    <row r="44" spans="1:19" s="59" customFormat="1" ht="14.25" customHeight="1" x14ac:dyDescent="0.25">
      <c r="A44" s="47">
        <v>31</v>
      </c>
      <c r="B44" s="48"/>
      <c r="C44" s="49"/>
      <c r="D44" s="49"/>
      <c r="E44" s="49"/>
      <c r="F44" s="49"/>
      <c r="G44" s="50" t="str">
        <f t="shared" si="0"/>
        <v>√</v>
      </c>
      <c r="H44" s="51"/>
      <c r="I44" s="52">
        <v>0.3520833333333333</v>
      </c>
      <c r="J44" s="52">
        <v>0.875</v>
      </c>
      <c r="K44" s="53"/>
      <c r="L44" s="54"/>
      <c r="M44" s="54"/>
      <c r="N44" s="55"/>
      <c r="O44" s="56"/>
      <c r="P44" s="62"/>
      <c r="Q44" s="58" t="e">
        <f t="shared" ca="1" si="2"/>
        <v>#VALUE!</v>
      </c>
      <c r="R44" s="59" t="e">
        <f t="shared" ca="1" si="3"/>
        <v>#VALUE!</v>
      </c>
      <c r="S44" s="60"/>
    </row>
    <row r="45" spans="1:19" ht="14.25" customHeight="1" x14ac:dyDescent="0.25">
      <c r="A45" s="63" t="s">
        <v>25</v>
      </c>
      <c r="B45" s="25"/>
      <c r="C45" s="25"/>
      <c r="D45" s="25"/>
      <c r="E45" s="25"/>
      <c r="F45" s="64"/>
      <c r="G45" s="65"/>
      <c r="H45" s="66"/>
      <c r="I45" s="67"/>
      <c r="J45" s="68"/>
      <c r="K45" s="65">
        <f t="shared" ref="K45:N45" si="5">SUM(K14:K41)</f>
        <v>0</v>
      </c>
      <c r="L45" s="66">
        <f t="shared" si="5"/>
        <v>0</v>
      </c>
      <c r="M45" s="66">
        <f t="shared" si="5"/>
        <v>0</v>
      </c>
      <c r="N45" s="69">
        <f t="shared" si="5"/>
        <v>0</v>
      </c>
      <c r="O45" s="70"/>
      <c r="P45" s="71"/>
      <c r="Q45" s="72" t="e">
        <f ca="1">SUM(Q14:Q44)</f>
        <v>#VALUE!</v>
      </c>
      <c r="S45" s="7">
        <f ca="1">SUM(S14:S43)</f>
        <v>5.2291666666666661</v>
      </c>
    </row>
    <row r="46" spans="1:19" ht="14.25" customHeight="1" x14ac:dyDescent="0.25">
      <c r="A46" s="73"/>
      <c r="B46" s="2"/>
      <c r="C46" s="2"/>
      <c r="D46" s="2"/>
      <c r="E46" s="2"/>
      <c r="F46" s="74"/>
      <c r="G46" s="65"/>
      <c r="H46" s="66"/>
      <c r="I46" s="67"/>
      <c r="J46" s="68"/>
      <c r="K46" s="65"/>
      <c r="L46" s="66"/>
      <c r="M46" s="66"/>
      <c r="N46" s="69"/>
      <c r="O46" s="75"/>
      <c r="P46" s="76"/>
      <c r="Q46" s="77"/>
      <c r="S46" s="7" t="e">
        <f>SUM(#REF!,#REF!,#REF!,#REF!,#REF!,'[1]2021-01'!S45)</f>
        <v>#REF!</v>
      </c>
    </row>
    <row r="47" spans="1:19" ht="14.25" customHeight="1" thickBot="1" x14ac:dyDescent="0.3">
      <c r="A47" s="78"/>
      <c r="B47" s="27"/>
      <c r="C47" s="27"/>
      <c r="D47" s="27"/>
      <c r="E47" s="27"/>
      <c r="F47" s="79"/>
      <c r="G47" s="80"/>
      <c r="H47" s="81"/>
      <c r="I47" s="82"/>
      <c r="J47" s="83"/>
      <c r="K47" s="80"/>
      <c r="L47" s="81"/>
      <c r="M47" s="81"/>
      <c r="N47" s="84"/>
      <c r="O47" s="75"/>
      <c r="P47" s="76"/>
      <c r="Q47" s="77"/>
    </row>
    <row r="48" spans="1:19" ht="14.25" customHeight="1" x14ac:dyDescent="0.25">
      <c r="O48" s="75"/>
      <c r="P48" s="76"/>
      <c r="Q48" s="77"/>
    </row>
    <row r="49" spans="19:19" ht="14.25" customHeight="1" x14ac:dyDescent="0.25">
      <c r="S49" s="46"/>
    </row>
  </sheetData>
  <mergeCells count="41">
    <mergeCell ref="I45:I47"/>
    <mergeCell ref="K45:K47"/>
    <mergeCell ref="L45:L47"/>
    <mergeCell ref="M45:M47"/>
    <mergeCell ref="N45:N47"/>
    <mergeCell ref="B41:F41"/>
    <mergeCell ref="B42:F42"/>
    <mergeCell ref="B43:F43"/>
    <mergeCell ref="B44:F44"/>
    <mergeCell ref="G45:G47"/>
    <mergeCell ref="H45:H47"/>
    <mergeCell ref="B35:F35"/>
    <mergeCell ref="B36:F36"/>
    <mergeCell ref="B37:F37"/>
    <mergeCell ref="B38:F38"/>
    <mergeCell ref="B39:F39"/>
    <mergeCell ref="B40:F40"/>
    <mergeCell ref="B29:F29"/>
    <mergeCell ref="B30:F30"/>
    <mergeCell ref="B31:F31"/>
    <mergeCell ref="B32:F32"/>
    <mergeCell ref="B33:F33"/>
    <mergeCell ref="B34:F3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G1:N8"/>
    <mergeCell ref="G9:J12"/>
    <mergeCell ref="K9:N12"/>
    <mergeCell ref="B14:F14"/>
    <mergeCell ref="B15:F15"/>
    <mergeCell ref="B16:F16"/>
  </mergeCells>
  <phoneticPr fontId="3" type="noConversion"/>
  <conditionalFormatting sqref="P39:R40 G35:R38 A35:A40 A41:R1048576 G39:N40 A1:R29 A33:R34 A30:A32 G30:R32">
    <cfRule type="expression" dxfId="4" priority="5">
      <formula>OR($R1=6,$R1=7)</formula>
    </cfRule>
  </conditionalFormatting>
  <conditionalFormatting sqref="B35:F40">
    <cfRule type="expression" dxfId="3" priority="4">
      <formula>OR($R35=6,$R35=7)</formula>
    </cfRule>
  </conditionalFormatting>
  <conditionalFormatting sqref="B30:F30">
    <cfRule type="expression" dxfId="2" priority="3">
      <formula>OR($R30=6,$R30=7)</formula>
    </cfRule>
  </conditionalFormatting>
  <conditionalFormatting sqref="B31:F31">
    <cfRule type="expression" dxfId="1" priority="2">
      <formula>OR($R31=6,$R31=7)</formula>
    </cfRule>
  </conditionalFormatting>
  <conditionalFormatting sqref="B32:F32">
    <cfRule type="expression" dxfId="0" priority="1">
      <formula>OR($R32=6,$R32=7)</formula>
    </cfRule>
  </conditionalFormatting>
  <dataValidations count="2">
    <dataValidation type="list" allowBlank="1" showInputMessage="1" showErrorMessage="1" sqref="C7" xr:uid="{658E2723-DE8F-44BC-8A41-0B94C7202505}">
      <formula1>"连云港,南京"</formula1>
    </dataValidation>
    <dataValidation allowBlank="1" showInputMessage="1" showErrorMessage="1" sqref="C5:E6" xr:uid="{15A9E75E-BC1B-4E99-99D1-8A78D6428024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2021-05-18T07:44:22Z</dcterms:modified>
</cp:coreProperties>
</file>