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ckstep2_2" sheetId="1" r:id="rId4"/>
  </sheets>
  <definedNames/>
  <calcPr/>
  <extLst>
    <ext uri="GoogleSheetsCustomDataVersion1">
      <go:sheetsCustomData xmlns:go="http://customooxmlschemas.google.com/" r:id="rId5" roundtripDataSignature="AMtx7mj2Awvlo5ESGufTlOe25asw9XSgr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8">
      <text>
        <t xml:space="preserve">計算股價區間後就已經沒有這支股票了
======</t>
      </text>
    </comment>
    <comment authorId="0" ref="S1">
      <text>
        <t xml:space="preserve">======
ID#AAAAMcMud9Y
鄭雅綿    (2021-05-30 04:05:10)
110年Q1平均</t>
      </text>
    </comment>
    <comment authorId="0" ref="Z1">
      <text>
        <t xml:space="preserve">======
ID#AAAAMbMIPcQ
章舒涵    (2021-05-28 02:34:03)
1.110年第一季營益率和毛利率差距&lt;20%
2.110年第一季比前一季高</t>
      </text>
    </comment>
    <comment authorId="0" ref="Q7">
      <text>
        <t xml:space="preserve">======
ID#AAAAIjPk2fg
李宥蓉    (2021-05-24 10:04:34)
目前報酬率最高</t>
      </text>
    </comment>
    <comment authorId="0" ref="AA1">
      <text>
        <t xml:space="preserve">======
ID#AAAAMZO7sMc
章舒涵    (2021-05-22 13:53:22)
110年第一季比109年第一季的數值高1%以上，且須為正數</t>
      </text>
    </comment>
    <comment authorId="0" ref="Y1">
      <text>
        <t xml:space="preserve">======
ID#AAAAIjRkikE
章舒涵    (2021-05-22 09:22:08)
110年第一季&gt;109年第四季</t>
      </text>
    </comment>
    <comment authorId="0" ref="V1">
      <text>
        <t xml:space="preserve">======
ID#AAAAMX-4lo8
李宥蓉    (2021-05-18 09:45:20)
比較期間：近兩年</t>
      </text>
    </comment>
    <comment authorId="0" ref="W1">
      <text>
        <t xml:space="preserve">======
ID#AAAAMX-4lkg
李宥蓉    (2021-05-18 09:34:07)
比較期間：近兩季</t>
      </text>
    </comment>
  </commentList>
  <extLst>
    <ext uri="GoogleSheetsCustomDataVersion1">
      <go:sheetsCustomData xmlns:go="http://customooxmlschemas.google.com/" r:id="rId1" roundtripDataSignature="AMtx7mgB7ONsVMNMD8L/dRnxQ/iFtXXPuw=="/>
    </ext>
  </extLst>
</comments>
</file>

<file path=xl/sharedStrings.xml><?xml version="1.0" encoding="utf-8"?>
<sst xmlns="http://schemas.openxmlformats.org/spreadsheetml/2006/main" count="82" uniqueCount="57">
  <si>
    <t>STOCK</t>
  </si>
  <si>
    <t>最低本益比</t>
  </si>
  <si>
    <t>最高本益比</t>
  </si>
  <si>
    <t>平均本益比</t>
  </si>
  <si>
    <t>每股盈餘</t>
  </si>
  <si>
    <t>便宜股價</t>
  </si>
  <si>
    <t>安全股價</t>
  </si>
  <si>
    <t>合理股價</t>
  </si>
  <si>
    <t>觀察股價</t>
  </si>
  <si>
    <t>昂貴股價</t>
  </si>
  <si>
    <t>3/31股價</t>
  </si>
  <si>
    <t>6/11股價</t>
  </si>
  <si>
    <t>股價</t>
  </si>
  <si>
    <t>3/31高低估</t>
  </si>
  <si>
    <t>投資額</t>
  </si>
  <si>
    <t>賺賠</t>
  </si>
  <si>
    <t>報酬率</t>
  </si>
  <si>
    <t>回歸合理股價</t>
  </si>
  <si>
    <t>單日成交量&gt;1000張</t>
  </si>
  <si>
    <t>負債比&lt;50%</t>
  </si>
  <si>
    <t>速動比</t>
  </si>
  <si>
    <t>A/R周轉率增加</t>
  </si>
  <si>
    <t>存貨周轉率增加</t>
  </si>
  <si>
    <t>總資產周轉率</t>
  </si>
  <si>
    <t>毛利率增加</t>
  </si>
  <si>
    <t>營業利益率</t>
  </si>
  <si>
    <t>稅後純益率</t>
  </si>
  <si>
    <t>淘汰原因</t>
  </si>
  <si>
    <t>1201-味全</t>
  </si>
  <si>
    <t>是</t>
  </si>
  <si>
    <t>1203-味王</t>
  </si>
  <si>
    <t>1210-大成</t>
  </si>
  <si>
    <t>否</t>
  </si>
  <si>
    <t>1215-卜蜂</t>
  </si>
  <si>
    <t>1216-統一</t>
  </si>
  <si>
    <t>1217-愛之味</t>
  </si>
  <si>
    <t>1218-泰山</t>
  </si>
  <si>
    <t>1219-福壽</t>
  </si>
  <si>
    <t>1220-台榮</t>
  </si>
  <si>
    <t>1225-福懋油</t>
  </si>
  <si>
    <t>1227-佳格</t>
  </si>
  <si>
    <t>1229-聯華</t>
  </si>
  <si>
    <t>1231-聯華食</t>
  </si>
  <si>
    <t>1232-大統益</t>
  </si>
  <si>
    <t>股價高，不易進場</t>
  </si>
  <si>
    <t>1233-天仁</t>
  </si>
  <si>
    <t>1234-黑松</t>
  </si>
  <si>
    <t>1235-興泰x</t>
  </si>
  <si>
    <t>有負淨利</t>
  </si>
  <si>
    <t>1256-鮮活果汁</t>
  </si>
  <si>
    <t>1702-南僑</t>
  </si>
  <si>
    <t>1737-台鹽</t>
  </si>
  <si>
    <t>評分標準</t>
  </si>
  <si>
    <t>按照高低估的排序0~30分</t>
  </si>
  <si>
    <t>按照成交量排序</t>
  </si>
  <si>
    <t>每個勾給10分</t>
  </si>
  <si>
    <t>每個勾給5分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</si>
</sst>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_ "/>
    <numFmt numFmtId="165" formatCode="#,##0.00_);\(#,##0.00\)"/>
    <numFmt numFmtId="166" formatCode="#,##0_);\(#,##0\)"/>
  </numFmts>
  <fonts count="13">
    <font>
      <sz val="12.0"/>
      <color theme="1"/>
      <name val="Arial"/>
    </font>
    <font>
      <sz val="12.0"/>
      <color theme="1"/>
      <name val="Calibri"/>
    </font>
    <font>
      <sz val="12.0"/>
      <color rgb="FF9900FF"/>
      <name val="Calibri"/>
    </font>
    <font>
      <sz val="12.0"/>
      <color rgb="FF9900FF"/>
    </font>
    <font>
      <sz val="12.0"/>
      <color rgb="FF4A86E8"/>
      <name val="Calibri"/>
    </font>
    <font>
      <sz val="12.0"/>
      <color rgb="FFFF9900"/>
      <name val="Calibri"/>
    </font>
    <font>
      <sz val="12.0"/>
      <color rgb="FF21B8A2"/>
      <name val="Calibri"/>
    </font>
    <font>
      <sz val="12.0"/>
      <color rgb="FFFF0000"/>
      <name val="Calibri"/>
    </font>
    <font>
      <sz val="12.0"/>
      <color theme="1"/>
    </font>
    <font>
      <sz val="12.0"/>
      <color rgb="FF000000"/>
      <name val="Calibri"/>
    </font>
    <font>
      <sz val="12.0"/>
      <color rgb="FFFF00FF"/>
    </font>
    <font>
      <sz val="12.0"/>
      <color rgb="FFFF0000"/>
    </font>
    <font>
      <sz val="12.0"/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center" wrapText="0"/>
    </xf>
    <xf borderId="0" fillId="0" fontId="1" numFmtId="164" xfId="0" applyAlignment="1" applyFont="1" applyNumberFormat="1">
      <alignment vertical="center"/>
    </xf>
    <xf borderId="0" fillId="0" fontId="1" numFmtId="165" xfId="0" applyAlignment="1" applyFont="1" applyNumberFormat="1">
      <alignment vertical="center"/>
    </xf>
    <xf borderId="0" fillId="0" fontId="2" numFmtId="165" xfId="0" applyAlignment="1" applyFont="1" applyNumberFormat="1">
      <alignment vertical="center"/>
    </xf>
    <xf borderId="0" fillId="0" fontId="3" numFmtId="165" xfId="0" applyAlignment="1" applyFont="1" applyNumberFormat="1">
      <alignment readingOrder="0" vertical="center"/>
    </xf>
    <xf borderId="0" fillId="0" fontId="2" numFmtId="165" xfId="0" applyAlignment="1" applyFont="1" applyNumberFormat="1">
      <alignment horizontal="center" vertical="center"/>
    </xf>
    <xf borderId="0" fillId="0" fontId="4" numFmtId="166" xfId="0" applyAlignment="1" applyFont="1" applyNumberFormat="1">
      <alignment horizontal="center" vertical="center"/>
    </xf>
    <xf borderId="0" fillId="0" fontId="4" numFmtId="165" xfId="0" applyAlignment="1" applyFont="1" applyNumberFormat="1">
      <alignment horizontal="center" vertical="center"/>
    </xf>
    <xf borderId="0" fillId="0" fontId="4" numFmtId="165" xfId="0" applyAlignment="1" applyFont="1" applyNumberFormat="1">
      <alignment readingOrder="0" vertical="center"/>
    </xf>
    <xf borderId="0" fillId="0" fontId="5" numFmtId="165" xfId="0" applyAlignment="1" applyFont="1" applyNumberFormat="1">
      <alignment readingOrder="0" vertical="center"/>
    </xf>
    <xf borderId="0" fillId="0" fontId="5" numFmtId="165" xfId="0" applyAlignment="1" applyFont="1" applyNumberFormat="1">
      <alignment horizontal="center" readingOrder="0" vertical="center"/>
    </xf>
    <xf borderId="0" fillId="0" fontId="6" numFmtId="165" xfId="0" applyAlignment="1" applyFont="1" applyNumberFormat="1">
      <alignment readingOrder="0" vertical="center"/>
    </xf>
    <xf borderId="0" fillId="0" fontId="7" numFmtId="165" xfId="0" applyAlignment="1" applyFont="1" applyNumberFormat="1">
      <alignment horizontal="center" readingOrder="0" vertical="center"/>
    </xf>
    <xf borderId="0" fillId="0" fontId="1" numFmtId="164" xfId="0" applyAlignment="1" applyFont="1" applyNumberFormat="1">
      <alignment readingOrder="0" vertical="center"/>
    </xf>
    <xf borderId="0" fillId="0" fontId="7" numFmtId="165" xfId="0" applyAlignment="1" applyFont="1" applyNumberFormat="1">
      <alignment vertical="center"/>
    </xf>
    <xf borderId="0" fillId="0" fontId="8" numFmtId="165" xfId="0" applyAlignment="1" applyFont="1" applyNumberFormat="1">
      <alignment readingOrder="0" vertical="center"/>
    </xf>
    <xf borderId="0" fillId="0" fontId="1" numFmtId="165" xfId="0" applyAlignment="1" applyFont="1" applyNumberFormat="1">
      <alignment horizontal="center" vertical="center"/>
    </xf>
    <xf borderId="0" fillId="0" fontId="1" numFmtId="166" xfId="0" applyAlignment="1" applyFont="1" applyNumberFormat="1">
      <alignment vertical="center"/>
    </xf>
    <xf borderId="0" fillId="0" fontId="5" numFmtId="165" xfId="0" applyAlignment="1" applyFont="1" applyNumberFormat="1">
      <alignment vertical="center"/>
    </xf>
    <xf borderId="0" fillId="0" fontId="1" numFmtId="165" xfId="0" applyAlignment="1" applyFont="1" applyNumberFormat="1">
      <alignment horizontal="center" readingOrder="0" vertical="center"/>
    </xf>
    <xf borderId="0" fillId="0" fontId="1" numFmtId="165" xfId="0" applyAlignment="1" applyFont="1" applyNumberFormat="1">
      <alignment readingOrder="0" vertical="center"/>
    </xf>
    <xf borderId="0" fillId="0" fontId="1" numFmtId="0" xfId="0" applyAlignment="1" applyFont="1">
      <alignment readingOrder="0" vertical="center"/>
    </xf>
    <xf borderId="0" fillId="0" fontId="8" numFmtId="165" xfId="0" applyAlignment="1" applyFont="1" applyNumberFormat="1">
      <alignment vertical="center"/>
    </xf>
    <xf borderId="0" fillId="0" fontId="1" numFmtId="10" xfId="0" applyAlignment="1" applyFont="1" applyNumberFormat="1">
      <alignment readingOrder="0" vertical="center"/>
    </xf>
    <xf borderId="0" fillId="0" fontId="9" numFmtId="165" xfId="0" applyAlignment="1" applyFont="1" applyNumberFormat="1">
      <alignment vertical="center"/>
    </xf>
    <xf borderId="0" fillId="2" fontId="1" numFmtId="164" xfId="0" applyAlignment="1" applyFill="1" applyFont="1" applyNumberFormat="1">
      <alignment readingOrder="0" vertical="center"/>
    </xf>
    <xf borderId="0" fillId="3" fontId="10" numFmtId="165" xfId="0" applyAlignment="1" applyFill="1" applyFont="1" applyNumberFormat="1">
      <alignment vertical="center"/>
    </xf>
    <xf borderId="0" fillId="3" fontId="11" numFmtId="165" xfId="0" applyAlignment="1" applyFont="1" applyNumberFormat="1">
      <alignment vertical="center"/>
    </xf>
    <xf borderId="0" fillId="3" fontId="1" numFmtId="165" xfId="0" applyAlignment="1" applyFont="1" applyNumberFormat="1">
      <alignment vertical="center"/>
    </xf>
    <xf borderId="0" fillId="3" fontId="8" numFmtId="165" xfId="0" applyAlignment="1" applyFont="1" applyNumberFormat="1">
      <alignment vertical="center"/>
    </xf>
    <xf borderId="0" fillId="3" fontId="8" numFmtId="165" xfId="0" applyAlignment="1" applyFont="1" applyNumberFormat="1">
      <alignment readingOrder="0" vertical="center"/>
    </xf>
    <xf borderId="0" fillId="3" fontId="1" numFmtId="165" xfId="0" applyAlignment="1" applyFont="1" applyNumberFormat="1">
      <alignment horizontal="center" vertical="center"/>
    </xf>
    <xf borderId="0" fillId="3" fontId="1" numFmtId="166" xfId="0" applyAlignment="1" applyFont="1" applyNumberFormat="1">
      <alignment vertical="center"/>
    </xf>
    <xf borderId="0" fillId="3" fontId="5" numFmtId="165" xfId="0" applyAlignment="1" applyFont="1" applyNumberFormat="1">
      <alignment vertical="center"/>
    </xf>
    <xf borderId="0" fillId="3" fontId="8" numFmtId="165" xfId="0" applyAlignment="1" applyFont="1" applyNumberFormat="1">
      <alignment horizontal="center" vertical="center"/>
    </xf>
    <xf borderId="0" fillId="3" fontId="1" numFmtId="165" xfId="0" applyAlignment="1" applyFont="1" applyNumberFormat="1">
      <alignment readingOrder="0" vertical="center"/>
    </xf>
    <xf borderId="0" fillId="3" fontId="1" numFmtId="0" xfId="0" applyAlignment="1" applyFont="1">
      <alignment readingOrder="0" vertical="center"/>
    </xf>
    <xf borderId="0" fillId="4" fontId="7" numFmtId="164" xfId="0" applyAlignment="1" applyFill="1" applyFont="1" applyNumberFormat="1">
      <alignment readingOrder="0" vertical="center"/>
    </xf>
    <xf borderId="0" fillId="4" fontId="8" numFmtId="165" xfId="0" applyAlignment="1" applyFont="1" applyNumberFormat="1">
      <alignment vertical="center"/>
    </xf>
    <xf borderId="0" fillId="4" fontId="11" numFmtId="165" xfId="0" applyAlignment="1" applyFont="1" applyNumberFormat="1">
      <alignment vertical="center"/>
    </xf>
    <xf borderId="0" fillId="4" fontId="1" numFmtId="165" xfId="0" applyAlignment="1" applyFont="1" applyNumberFormat="1">
      <alignment vertical="center"/>
    </xf>
    <xf borderId="0" fillId="4" fontId="8" numFmtId="165" xfId="0" applyAlignment="1" applyFont="1" applyNumberFormat="1">
      <alignment readingOrder="0" vertical="center"/>
    </xf>
    <xf borderId="0" fillId="4" fontId="1" numFmtId="165" xfId="0" applyAlignment="1" applyFont="1" applyNumberFormat="1">
      <alignment horizontal="center" vertical="center"/>
    </xf>
    <xf borderId="0" fillId="4" fontId="1" numFmtId="166" xfId="0" applyAlignment="1" applyFont="1" applyNumberFormat="1">
      <alignment vertical="center"/>
    </xf>
    <xf borderId="0" fillId="4" fontId="8" numFmtId="165" xfId="0" applyAlignment="1" applyFont="1" applyNumberFormat="1">
      <alignment horizontal="center" vertical="center"/>
    </xf>
    <xf borderId="0" fillId="4" fontId="1" numFmtId="0" xfId="0" applyAlignment="1" applyFont="1">
      <alignment readingOrder="0" vertical="center"/>
    </xf>
    <xf borderId="0" fillId="4" fontId="1" numFmtId="10" xfId="0" applyAlignment="1" applyFont="1" applyNumberFormat="1">
      <alignment readingOrder="0" vertical="center"/>
    </xf>
    <xf borderId="0" fillId="4" fontId="12" numFmtId="165" xfId="0" applyAlignment="1" applyFont="1" applyNumberFormat="1">
      <alignment readingOrder="0" vertical="center"/>
    </xf>
    <xf borderId="0" fillId="3" fontId="8" numFmtId="165" xfId="0" applyAlignment="1" applyFont="1" applyNumberFormat="1">
      <alignment horizontal="center" readingOrder="0" vertical="center"/>
    </xf>
    <xf borderId="0" fillId="5" fontId="1" numFmtId="164" xfId="0" applyAlignment="1" applyFill="1" applyFont="1" applyNumberFormat="1">
      <alignment readingOrder="0" vertical="center"/>
    </xf>
    <xf borderId="0" fillId="5" fontId="1" numFmtId="165" xfId="0" applyAlignment="1" applyFont="1" applyNumberFormat="1">
      <alignment vertical="center"/>
    </xf>
    <xf borderId="0" fillId="5" fontId="7" numFmtId="165" xfId="0" applyAlignment="1" applyFont="1" applyNumberFormat="1">
      <alignment readingOrder="0" vertical="center"/>
    </xf>
    <xf borderId="0" fillId="5" fontId="1" numFmtId="166" xfId="0" applyAlignment="1" applyFont="1" applyNumberForma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FFE599"/>
          <bgColor rgb="FFFFE599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1" width="12.56"/>
    <col customWidth="1" min="2" max="4" width="10.0"/>
    <col customWidth="1" min="5" max="10" width="8.11"/>
    <col customWidth="1" min="11" max="12" width="7.44"/>
    <col customWidth="1" min="13" max="13" width="6.89"/>
    <col customWidth="1" min="14" max="14" width="20.67"/>
    <col customWidth="1" min="15" max="15" width="9.22"/>
    <col customWidth="1" min="16" max="16" width="7.22"/>
    <col customWidth="1" min="17" max="17" width="6.89"/>
    <col customWidth="1" min="18" max="18" width="12.56"/>
    <col customWidth="1" min="19" max="19" width="16.67"/>
    <col customWidth="1" min="20" max="21" width="11.89"/>
    <col customWidth="1" min="22" max="22" width="12.67"/>
    <col customWidth="1" min="23" max="23" width="13.67"/>
    <col customWidth="1" min="24" max="24" width="12.0"/>
    <col customWidth="1" min="25" max="25" width="11.78"/>
    <col customWidth="1" min="26" max="26" width="12.11"/>
    <col customWidth="1" min="27" max="27" width="12.22"/>
    <col customWidth="1" min="28" max="28" width="17.3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3" t="s">
        <v>13</v>
      </c>
      <c r="O1" s="6" t="s">
        <v>14</v>
      </c>
      <c r="P1" s="6" t="s">
        <v>15</v>
      </c>
      <c r="Q1" s="7" t="s">
        <v>16</v>
      </c>
      <c r="R1" s="8" t="s">
        <v>17</v>
      </c>
      <c r="S1" s="9" t="s">
        <v>18</v>
      </c>
      <c r="T1" s="9" t="s">
        <v>19</v>
      </c>
      <c r="U1" s="10" t="s">
        <v>20</v>
      </c>
      <c r="V1" s="9" t="s">
        <v>21</v>
      </c>
      <c r="W1" s="9" t="s">
        <v>22</v>
      </c>
      <c r="X1" s="9" t="s">
        <v>23</v>
      </c>
      <c r="Y1" s="11" t="s">
        <v>24</v>
      </c>
      <c r="Z1" s="11" t="s">
        <v>25</v>
      </c>
      <c r="AA1" s="11" t="s">
        <v>26</v>
      </c>
      <c r="AB1" s="12" t="s">
        <v>27</v>
      </c>
    </row>
    <row r="2" ht="15.75" customHeight="1">
      <c r="A2" s="13" t="s">
        <v>28</v>
      </c>
      <c r="B2" s="2">
        <v>6.08</v>
      </c>
      <c r="C2" s="2">
        <v>45.59</v>
      </c>
      <c r="D2" s="2">
        <v>20.9548085118344</v>
      </c>
      <c r="E2" s="14">
        <v>1.73333</v>
      </c>
      <c r="F2" s="2">
        <f t="shared" ref="F2:F21" si="1">B2*E2</f>
        <v>10.5386464</v>
      </c>
      <c r="G2" s="2">
        <f t="shared" ref="G2:G21" si="2">(F2+H2)/2</f>
        <v>23.43012232</v>
      </c>
      <c r="H2" s="2">
        <f t="shared" ref="H2:H21" si="3">D2*E2</f>
        <v>36.32159824</v>
      </c>
      <c r="I2" s="2">
        <f t="shared" ref="I2:I21" si="4">(H2+J2)/2</f>
        <v>57.67205647</v>
      </c>
      <c r="J2" s="2">
        <f t="shared" ref="J2:J21" si="5">C2*E2</f>
        <v>79.0225147</v>
      </c>
      <c r="K2" s="2">
        <v>21.55</v>
      </c>
      <c r="L2" s="15">
        <v>21.65</v>
      </c>
      <c r="M2" s="16" t="str">
        <f t="shared" ref="M2:M21" si="6">IF(H2&gt;K2,"低估","高估")</f>
        <v>低估</v>
      </c>
      <c r="N2" s="2">
        <f t="shared" ref="N2:N21" si="7">H2-K2</f>
        <v>14.77159824</v>
      </c>
      <c r="O2" s="17">
        <f t="shared" ref="O2:O21" si="8">K2*1000</f>
        <v>21550</v>
      </c>
      <c r="P2" s="17">
        <f t="shared" ref="P2:P21" si="9">(L2-K2)*1000</f>
        <v>100</v>
      </c>
      <c r="Q2" s="18">
        <f t="shared" ref="Q2:Q21" si="10">P2/O2</f>
        <v>0.00464037123</v>
      </c>
      <c r="R2" s="19" t="s">
        <v>29</v>
      </c>
      <c r="S2" s="20" t="b">
        <v>1</v>
      </c>
      <c r="T2" s="21" t="b">
        <v>0</v>
      </c>
      <c r="U2" s="21" t="b">
        <v>0</v>
      </c>
      <c r="V2" s="21" t="b">
        <v>1</v>
      </c>
      <c r="W2" s="21" t="b">
        <v>0</v>
      </c>
      <c r="X2" s="21" t="b">
        <v>1</v>
      </c>
      <c r="Y2" s="2" t="b">
        <v>0</v>
      </c>
      <c r="Z2" s="2" t="b">
        <v>0</v>
      </c>
      <c r="AA2" s="20" t="b">
        <v>1</v>
      </c>
      <c r="AB2" s="2"/>
    </row>
    <row r="3" ht="15.75" customHeight="1">
      <c r="A3" s="13" t="s">
        <v>30</v>
      </c>
      <c r="B3" s="2">
        <v>12.96</v>
      </c>
      <c r="C3" s="2">
        <v>21.1</v>
      </c>
      <c r="D3" s="2">
        <v>16.2646640805082</v>
      </c>
      <c r="E3" s="14">
        <v>1.90222</v>
      </c>
      <c r="F3" s="2">
        <f t="shared" si="1"/>
        <v>24.6527712</v>
      </c>
      <c r="G3" s="2">
        <f t="shared" si="2"/>
        <v>27.79587025</v>
      </c>
      <c r="H3" s="2">
        <f t="shared" si="3"/>
        <v>30.93896931</v>
      </c>
      <c r="I3" s="2">
        <f t="shared" si="4"/>
        <v>35.53790565</v>
      </c>
      <c r="J3" s="2">
        <f t="shared" si="5"/>
        <v>40.136842</v>
      </c>
      <c r="K3" s="22">
        <v>38.2</v>
      </c>
      <c r="L3" s="15">
        <v>35.0</v>
      </c>
      <c r="M3" s="16" t="str">
        <f t="shared" si="6"/>
        <v>高估</v>
      </c>
      <c r="N3" s="2">
        <f t="shared" si="7"/>
        <v>-7.261030693</v>
      </c>
      <c r="O3" s="17">
        <f t="shared" si="8"/>
        <v>38200</v>
      </c>
      <c r="P3" s="17">
        <f t="shared" si="9"/>
        <v>-3200</v>
      </c>
      <c r="Q3" s="2">
        <f t="shared" si="10"/>
        <v>-0.08376963351</v>
      </c>
      <c r="R3" s="16" t="s">
        <v>29</v>
      </c>
      <c r="S3" s="20" t="b">
        <v>1</v>
      </c>
      <c r="T3" s="21" t="b">
        <v>1</v>
      </c>
      <c r="U3" s="21" t="b">
        <v>1</v>
      </c>
      <c r="V3" s="21" t="b">
        <v>0</v>
      </c>
      <c r="W3" s="21" t="b">
        <v>1</v>
      </c>
      <c r="X3" s="23" t="b">
        <v>0</v>
      </c>
      <c r="Y3" s="20" t="b">
        <v>1</v>
      </c>
      <c r="Z3" s="20" t="b">
        <v>1</v>
      </c>
      <c r="AA3" s="20" t="b">
        <v>1</v>
      </c>
      <c r="AB3" s="2"/>
    </row>
    <row r="4" ht="15.75" customHeight="1">
      <c r="A4" s="13" t="s">
        <v>31</v>
      </c>
      <c r="B4" s="2">
        <v>10.94</v>
      </c>
      <c r="C4" s="2">
        <v>18.18</v>
      </c>
      <c r="D4" s="2">
        <v>14.1658984651711</v>
      </c>
      <c r="E4" s="14">
        <v>3.52444</v>
      </c>
      <c r="F4" s="2">
        <f t="shared" si="1"/>
        <v>38.5573736</v>
      </c>
      <c r="G4" s="2">
        <f t="shared" si="2"/>
        <v>44.24211639</v>
      </c>
      <c r="H4" s="2">
        <f t="shared" si="3"/>
        <v>49.92685919</v>
      </c>
      <c r="I4" s="2">
        <f t="shared" si="4"/>
        <v>57.00058919</v>
      </c>
      <c r="J4" s="2">
        <f t="shared" si="5"/>
        <v>64.0743192</v>
      </c>
      <c r="K4" s="22">
        <v>54.6</v>
      </c>
      <c r="L4" s="15">
        <v>57.9</v>
      </c>
      <c r="M4" s="16" t="str">
        <f t="shared" si="6"/>
        <v>高估</v>
      </c>
      <c r="N4" s="2">
        <f t="shared" si="7"/>
        <v>-4.673140813</v>
      </c>
      <c r="O4" s="17">
        <f t="shared" si="8"/>
        <v>54600</v>
      </c>
      <c r="P4" s="17">
        <f t="shared" si="9"/>
        <v>3300</v>
      </c>
      <c r="Q4" s="2">
        <f t="shared" si="10"/>
        <v>0.06043956044</v>
      </c>
      <c r="R4" s="16" t="s">
        <v>32</v>
      </c>
      <c r="S4" s="20" t="b">
        <v>1</v>
      </c>
      <c r="T4" s="21" t="b">
        <v>1</v>
      </c>
      <c r="U4" s="21" t="b">
        <v>0</v>
      </c>
      <c r="V4" s="21" t="b">
        <v>1</v>
      </c>
      <c r="W4" s="21" t="b">
        <v>0</v>
      </c>
      <c r="X4" s="21" t="b">
        <v>1</v>
      </c>
      <c r="Y4" s="2" t="b">
        <v>0</v>
      </c>
      <c r="Z4" s="20" t="b">
        <v>0</v>
      </c>
      <c r="AA4" s="20" t="b">
        <v>0</v>
      </c>
      <c r="AB4" s="2"/>
    </row>
    <row r="5" ht="15.75" customHeight="1">
      <c r="A5" s="13" t="s">
        <v>33</v>
      </c>
      <c r="B5" s="2">
        <v>10.18</v>
      </c>
      <c r="C5" s="2">
        <v>21.33</v>
      </c>
      <c r="D5" s="2">
        <v>13.1458846251787</v>
      </c>
      <c r="E5" s="14">
        <v>5.81778</v>
      </c>
      <c r="F5" s="2">
        <f t="shared" si="1"/>
        <v>59.2250004</v>
      </c>
      <c r="G5" s="2">
        <f t="shared" si="2"/>
        <v>67.85243253</v>
      </c>
      <c r="H5" s="2">
        <f t="shared" si="3"/>
        <v>76.47986465</v>
      </c>
      <c r="I5" s="2">
        <f t="shared" si="4"/>
        <v>100.286556</v>
      </c>
      <c r="J5" s="2">
        <f t="shared" si="5"/>
        <v>124.0932474</v>
      </c>
      <c r="K5" s="22">
        <v>75.8</v>
      </c>
      <c r="L5" s="15">
        <v>80.9</v>
      </c>
      <c r="M5" s="16" t="str">
        <f t="shared" si="6"/>
        <v>低估</v>
      </c>
      <c r="N5" s="2">
        <f t="shared" si="7"/>
        <v>0.6798646547</v>
      </c>
      <c r="O5" s="17">
        <f t="shared" si="8"/>
        <v>75800</v>
      </c>
      <c r="P5" s="17">
        <f t="shared" si="9"/>
        <v>5100</v>
      </c>
      <c r="Q5" s="2">
        <f t="shared" si="10"/>
        <v>0.0672823219</v>
      </c>
      <c r="R5" s="16" t="s">
        <v>29</v>
      </c>
      <c r="S5" s="20" t="b">
        <v>1</v>
      </c>
      <c r="T5" s="21" t="b">
        <v>0</v>
      </c>
      <c r="U5" s="21" t="b">
        <v>0</v>
      </c>
      <c r="V5" s="21" t="b">
        <v>1</v>
      </c>
      <c r="W5" s="21" t="b">
        <v>0</v>
      </c>
      <c r="X5" s="21" t="b">
        <v>1</v>
      </c>
      <c r="Y5" s="20" t="b">
        <v>0</v>
      </c>
      <c r="Z5" s="20" t="b">
        <v>0</v>
      </c>
      <c r="AA5" s="20" t="b">
        <v>1</v>
      </c>
      <c r="AB5" s="2"/>
    </row>
    <row r="6" ht="15.75" customHeight="1">
      <c r="A6" s="13" t="s">
        <v>34</v>
      </c>
      <c r="B6" s="2">
        <v>10.24</v>
      </c>
      <c r="C6" s="2">
        <v>25.62</v>
      </c>
      <c r="D6" s="2">
        <v>20.3405513813917</v>
      </c>
      <c r="E6" s="14">
        <v>3.59556</v>
      </c>
      <c r="F6" s="2">
        <f t="shared" si="1"/>
        <v>36.8185344</v>
      </c>
      <c r="G6" s="2">
        <f t="shared" si="2"/>
        <v>54.97710366</v>
      </c>
      <c r="H6" s="2">
        <f t="shared" si="3"/>
        <v>73.13567292</v>
      </c>
      <c r="I6" s="2">
        <f t="shared" si="4"/>
        <v>82.62696006</v>
      </c>
      <c r="J6" s="2">
        <f t="shared" si="5"/>
        <v>92.1182472</v>
      </c>
      <c r="K6" s="22">
        <v>73.0</v>
      </c>
      <c r="L6" s="15">
        <v>73.6</v>
      </c>
      <c r="M6" s="16" t="str">
        <f t="shared" si="6"/>
        <v>低估</v>
      </c>
      <c r="N6" s="2">
        <f t="shared" si="7"/>
        <v>0.1356729249</v>
      </c>
      <c r="O6" s="17">
        <f t="shared" si="8"/>
        <v>73000</v>
      </c>
      <c r="P6" s="17">
        <f t="shared" si="9"/>
        <v>600</v>
      </c>
      <c r="Q6" s="2">
        <f t="shared" si="10"/>
        <v>0.008219178082</v>
      </c>
      <c r="R6" s="16" t="s">
        <v>29</v>
      </c>
      <c r="S6" s="20" t="b">
        <v>1</v>
      </c>
      <c r="T6" s="21" t="b">
        <v>0</v>
      </c>
      <c r="U6" s="21" t="b">
        <v>0</v>
      </c>
      <c r="V6" s="21" t="b">
        <v>1</v>
      </c>
      <c r="W6" s="21" t="b">
        <v>1</v>
      </c>
      <c r="X6" s="21" t="b">
        <v>1</v>
      </c>
      <c r="Y6" s="20" t="b">
        <v>0</v>
      </c>
      <c r="Z6" s="2" t="b">
        <v>0</v>
      </c>
      <c r="AA6" s="20" t="b">
        <v>0</v>
      </c>
      <c r="AB6" s="2"/>
    </row>
    <row r="7" ht="18.0" customHeight="1">
      <c r="A7" s="13" t="s">
        <v>35</v>
      </c>
      <c r="B7" s="2">
        <v>17.48</v>
      </c>
      <c r="C7" s="2">
        <v>150.4</v>
      </c>
      <c r="D7" s="2">
        <v>47.5205560042198</v>
      </c>
      <c r="E7" s="14">
        <v>0.31556</v>
      </c>
      <c r="F7" s="2">
        <f t="shared" si="1"/>
        <v>5.5159888</v>
      </c>
      <c r="G7" s="2">
        <f t="shared" si="2"/>
        <v>10.25578773</v>
      </c>
      <c r="H7" s="2">
        <f t="shared" si="3"/>
        <v>14.99558665</v>
      </c>
      <c r="I7" s="2">
        <f t="shared" si="4"/>
        <v>31.22790533</v>
      </c>
      <c r="J7" s="2">
        <f t="shared" si="5"/>
        <v>47.460224</v>
      </c>
      <c r="K7" s="22">
        <v>9.01</v>
      </c>
      <c r="L7" s="15">
        <v>12.15</v>
      </c>
      <c r="M7" s="16" t="str">
        <f t="shared" si="6"/>
        <v>低估</v>
      </c>
      <c r="N7" s="2">
        <f t="shared" si="7"/>
        <v>5.985586653</v>
      </c>
      <c r="O7" s="17">
        <f t="shared" si="8"/>
        <v>9010</v>
      </c>
      <c r="P7" s="17">
        <f t="shared" si="9"/>
        <v>3140</v>
      </c>
      <c r="Q7" s="24">
        <f t="shared" si="10"/>
        <v>0.3485016648</v>
      </c>
      <c r="R7" s="16" t="s">
        <v>29</v>
      </c>
      <c r="S7" s="20" t="b">
        <v>1</v>
      </c>
      <c r="T7" s="21" t="b">
        <v>1</v>
      </c>
      <c r="U7" s="21" t="b">
        <v>0</v>
      </c>
      <c r="V7" s="21" t="b">
        <v>1</v>
      </c>
      <c r="W7" s="21" t="b">
        <v>1</v>
      </c>
      <c r="X7" s="23" t="b">
        <v>0</v>
      </c>
      <c r="Y7" s="20" t="b">
        <v>0</v>
      </c>
      <c r="Z7" s="2" t="b">
        <v>0</v>
      </c>
      <c r="AA7" s="20" t="b">
        <v>1</v>
      </c>
      <c r="AB7" s="2"/>
    </row>
    <row r="8" ht="17.25" customHeight="1">
      <c r="A8" s="13" t="s">
        <v>36</v>
      </c>
      <c r="B8" s="2">
        <v>14.56</v>
      </c>
      <c r="C8" s="2">
        <v>24.06</v>
      </c>
      <c r="D8" s="2">
        <v>18.5322856247394</v>
      </c>
      <c r="E8" s="14">
        <v>1.46222</v>
      </c>
      <c r="F8" s="2">
        <f t="shared" si="1"/>
        <v>21.2899232</v>
      </c>
      <c r="G8" s="2">
        <f t="shared" si="2"/>
        <v>24.19410094</v>
      </c>
      <c r="H8" s="2">
        <f t="shared" si="3"/>
        <v>27.09827869</v>
      </c>
      <c r="I8" s="2">
        <f t="shared" si="4"/>
        <v>31.13964594</v>
      </c>
      <c r="J8" s="2">
        <f t="shared" si="5"/>
        <v>35.1810132</v>
      </c>
      <c r="K8" s="22">
        <v>30.0</v>
      </c>
      <c r="L8" s="15">
        <v>29.0</v>
      </c>
      <c r="M8" s="16" t="str">
        <f t="shared" si="6"/>
        <v>高估</v>
      </c>
      <c r="N8" s="2">
        <f t="shared" si="7"/>
        <v>-2.901721314</v>
      </c>
      <c r="O8" s="17">
        <f t="shared" si="8"/>
        <v>30000</v>
      </c>
      <c r="P8" s="17">
        <f t="shared" si="9"/>
        <v>-1000</v>
      </c>
      <c r="Q8" s="2">
        <f t="shared" si="10"/>
        <v>-0.03333333333</v>
      </c>
      <c r="R8" s="19" t="s">
        <v>29</v>
      </c>
      <c r="S8" s="20" t="b">
        <v>1</v>
      </c>
      <c r="T8" s="21" t="b">
        <v>1</v>
      </c>
      <c r="U8" s="21" t="b">
        <v>1</v>
      </c>
      <c r="V8" s="21" t="b">
        <v>0</v>
      </c>
      <c r="W8" s="21" t="b">
        <v>0</v>
      </c>
      <c r="X8" s="21" t="b">
        <v>1</v>
      </c>
      <c r="Y8" s="20" t="b">
        <v>0</v>
      </c>
      <c r="Z8" s="20" t="b">
        <v>0</v>
      </c>
      <c r="AA8" s="20" t="b">
        <v>0</v>
      </c>
      <c r="AB8" s="2"/>
    </row>
    <row r="9">
      <c r="A9" s="25" t="s">
        <v>37</v>
      </c>
      <c r="B9" s="26">
        <v>107.06</v>
      </c>
      <c r="C9" s="26">
        <v>109.41</v>
      </c>
      <c r="D9" s="26">
        <v>108.4559375</v>
      </c>
      <c r="E9" s="27">
        <v>1.27</v>
      </c>
      <c r="F9" s="28">
        <f t="shared" si="1"/>
        <v>135.9662</v>
      </c>
      <c r="G9" s="28">
        <f t="shared" si="2"/>
        <v>136.8526203</v>
      </c>
      <c r="H9" s="28">
        <f t="shared" si="3"/>
        <v>137.7390406</v>
      </c>
      <c r="I9" s="28">
        <f t="shared" si="4"/>
        <v>138.3448703</v>
      </c>
      <c r="J9" s="28">
        <f t="shared" si="5"/>
        <v>138.9507</v>
      </c>
      <c r="K9" s="29">
        <v>21.95</v>
      </c>
      <c r="L9" s="30">
        <v>23.9</v>
      </c>
      <c r="M9" s="31" t="str">
        <f t="shared" si="6"/>
        <v>低估</v>
      </c>
      <c r="N9" s="28">
        <f t="shared" si="7"/>
        <v>115.7890406</v>
      </c>
      <c r="O9" s="32">
        <f t="shared" si="8"/>
        <v>21950</v>
      </c>
      <c r="P9" s="32">
        <f t="shared" si="9"/>
        <v>1950</v>
      </c>
      <c r="Q9" s="33">
        <f t="shared" si="10"/>
        <v>0.08883826879</v>
      </c>
      <c r="R9" s="34" t="s">
        <v>29</v>
      </c>
      <c r="S9" s="35" t="b">
        <v>1</v>
      </c>
      <c r="T9" s="36" t="b">
        <v>1</v>
      </c>
      <c r="U9" s="36" t="b">
        <v>1</v>
      </c>
      <c r="V9" s="36" t="b">
        <v>0</v>
      </c>
      <c r="W9" s="36" t="b">
        <v>0</v>
      </c>
      <c r="X9" s="36" t="b">
        <v>1</v>
      </c>
      <c r="Y9" s="35" t="b">
        <v>1</v>
      </c>
      <c r="Z9" s="35" t="b">
        <v>1</v>
      </c>
      <c r="AA9" s="28" t="b">
        <v>0</v>
      </c>
      <c r="AB9" s="29"/>
    </row>
    <row r="10" ht="15.75" customHeight="1">
      <c r="A10" s="13" t="s">
        <v>38</v>
      </c>
      <c r="B10" s="2">
        <v>11.98</v>
      </c>
      <c r="C10" s="2">
        <v>28.85</v>
      </c>
      <c r="D10" s="2">
        <v>17.3121384542962</v>
      </c>
      <c r="E10" s="14">
        <v>0.93333</v>
      </c>
      <c r="F10" s="2">
        <f t="shared" si="1"/>
        <v>11.1812934</v>
      </c>
      <c r="G10" s="2">
        <f t="shared" si="2"/>
        <v>13.66961579</v>
      </c>
      <c r="H10" s="2">
        <f t="shared" si="3"/>
        <v>16.15793818</v>
      </c>
      <c r="I10" s="2">
        <f t="shared" si="4"/>
        <v>21.54225434</v>
      </c>
      <c r="J10" s="2">
        <f t="shared" si="5"/>
        <v>26.9265705</v>
      </c>
      <c r="K10" s="22">
        <v>13.95</v>
      </c>
      <c r="L10" s="15">
        <v>17.15</v>
      </c>
      <c r="M10" s="16" t="str">
        <f t="shared" si="6"/>
        <v>低估</v>
      </c>
      <c r="N10" s="2">
        <f t="shared" si="7"/>
        <v>2.207938184</v>
      </c>
      <c r="O10" s="17">
        <f t="shared" si="8"/>
        <v>13950</v>
      </c>
      <c r="P10" s="17">
        <f t="shared" si="9"/>
        <v>3200</v>
      </c>
      <c r="Q10" s="18">
        <f t="shared" si="10"/>
        <v>0.229390681</v>
      </c>
      <c r="R10" s="16" t="s">
        <v>29</v>
      </c>
      <c r="S10" s="20" t="b">
        <v>1</v>
      </c>
      <c r="T10" s="21" t="b">
        <v>1</v>
      </c>
      <c r="U10" s="21" t="b">
        <v>1</v>
      </c>
      <c r="V10" s="21" t="b">
        <v>1</v>
      </c>
      <c r="W10" s="21" t="b">
        <v>1</v>
      </c>
      <c r="X10" s="23" t="b">
        <v>0</v>
      </c>
      <c r="Y10" s="20" t="b">
        <v>1</v>
      </c>
      <c r="Z10" s="20" t="b">
        <v>1</v>
      </c>
      <c r="AA10" s="20" t="b">
        <v>1</v>
      </c>
      <c r="AB10" s="2"/>
    </row>
    <row r="11" ht="15.75" customHeight="1">
      <c r="A11" s="13" t="s">
        <v>39</v>
      </c>
      <c r="B11" s="2">
        <v>19.6</v>
      </c>
      <c r="C11" s="2">
        <v>89.51</v>
      </c>
      <c r="D11" s="2">
        <v>32.3749384739875</v>
      </c>
      <c r="E11" s="14">
        <v>1.85778</v>
      </c>
      <c r="F11" s="2">
        <f t="shared" si="1"/>
        <v>36.412488</v>
      </c>
      <c r="G11" s="2">
        <f t="shared" si="2"/>
        <v>48.2790006</v>
      </c>
      <c r="H11" s="2">
        <f t="shared" si="3"/>
        <v>60.1455132</v>
      </c>
      <c r="I11" s="2">
        <f t="shared" si="4"/>
        <v>113.2177005</v>
      </c>
      <c r="J11" s="2">
        <f t="shared" si="5"/>
        <v>166.2898878</v>
      </c>
      <c r="K11" s="22">
        <v>54.0</v>
      </c>
      <c r="L11" s="15">
        <v>46.1</v>
      </c>
      <c r="M11" s="16" t="str">
        <f t="shared" si="6"/>
        <v>低估</v>
      </c>
      <c r="N11" s="2">
        <f t="shared" si="7"/>
        <v>6.145513198</v>
      </c>
      <c r="O11" s="17">
        <f t="shared" si="8"/>
        <v>54000</v>
      </c>
      <c r="P11" s="17">
        <f t="shared" si="9"/>
        <v>-7900</v>
      </c>
      <c r="Q11" s="18">
        <f t="shared" si="10"/>
        <v>-0.1462962963</v>
      </c>
      <c r="R11" s="16" t="s">
        <v>32</v>
      </c>
      <c r="S11" s="2" t="b">
        <v>0</v>
      </c>
      <c r="T11" s="21" t="b">
        <v>0</v>
      </c>
      <c r="U11" s="21" t="b">
        <v>1</v>
      </c>
      <c r="V11" s="21" t="b">
        <v>0</v>
      </c>
      <c r="W11" s="21" t="b">
        <v>1</v>
      </c>
      <c r="X11" s="21" t="b">
        <v>1</v>
      </c>
      <c r="Y11" s="20" t="b">
        <v>1</v>
      </c>
      <c r="Z11" s="20" t="b">
        <v>1</v>
      </c>
      <c r="AA11" s="20" t="b">
        <v>1</v>
      </c>
      <c r="AB11" s="2"/>
    </row>
    <row r="12" ht="15.75" customHeight="1">
      <c r="A12" s="13" t="s">
        <v>40</v>
      </c>
      <c r="B12" s="2">
        <v>14.19</v>
      </c>
      <c r="C12" s="2">
        <v>20.45</v>
      </c>
      <c r="D12" s="2">
        <v>16.5589289606389</v>
      </c>
      <c r="E12" s="14">
        <v>3.52</v>
      </c>
      <c r="F12" s="2">
        <f t="shared" si="1"/>
        <v>49.9488</v>
      </c>
      <c r="G12" s="2">
        <f t="shared" si="2"/>
        <v>54.11811497</v>
      </c>
      <c r="H12" s="2">
        <f t="shared" si="3"/>
        <v>58.28742994</v>
      </c>
      <c r="I12" s="2">
        <f t="shared" si="4"/>
        <v>65.13571497</v>
      </c>
      <c r="J12" s="2">
        <f t="shared" si="5"/>
        <v>71.984</v>
      </c>
      <c r="K12" s="22">
        <v>58.6</v>
      </c>
      <c r="L12" s="15">
        <v>53.9</v>
      </c>
      <c r="M12" s="16" t="str">
        <f t="shared" si="6"/>
        <v>高估</v>
      </c>
      <c r="N12" s="2">
        <f t="shared" si="7"/>
        <v>-0.3125700586</v>
      </c>
      <c r="O12" s="17">
        <f t="shared" si="8"/>
        <v>58600</v>
      </c>
      <c r="P12" s="17">
        <f t="shared" si="9"/>
        <v>-4700</v>
      </c>
      <c r="Q12" s="2">
        <f t="shared" si="10"/>
        <v>-0.08020477816</v>
      </c>
      <c r="R12" s="16" t="s">
        <v>29</v>
      </c>
      <c r="S12" s="20" t="b">
        <v>1</v>
      </c>
      <c r="T12" s="21" t="b">
        <v>1</v>
      </c>
      <c r="U12" s="21" t="b">
        <v>1</v>
      </c>
      <c r="V12" s="21" t="b">
        <v>1</v>
      </c>
      <c r="W12" s="21" t="b">
        <v>1</v>
      </c>
      <c r="X12" s="21" t="b">
        <v>0</v>
      </c>
      <c r="Y12" s="2" t="b">
        <v>0</v>
      </c>
      <c r="Z12" s="20" t="b">
        <v>0</v>
      </c>
      <c r="AA12" s="2" t="b">
        <v>0</v>
      </c>
      <c r="AB12" s="2"/>
    </row>
    <row r="13" ht="15.75" customHeight="1">
      <c r="A13" s="13" t="s">
        <v>41</v>
      </c>
      <c r="B13" s="2">
        <v>11.27</v>
      </c>
      <c r="C13" s="2">
        <v>26.85</v>
      </c>
      <c r="D13" s="2">
        <v>17.4604674955463</v>
      </c>
      <c r="E13" s="14">
        <v>2.63111</v>
      </c>
      <c r="F13" s="2">
        <f t="shared" si="1"/>
        <v>29.6526097</v>
      </c>
      <c r="G13" s="2">
        <f t="shared" si="2"/>
        <v>37.79651017</v>
      </c>
      <c r="H13" s="2">
        <f t="shared" si="3"/>
        <v>45.94041063</v>
      </c>
      <c r="I13" s="2">
        <f t="shared" si="4"/>
        <v>58.29285707</v>
      </c>
      <c r="J13" s="2">
        <f t="shared" si="5"/>
        <v>70.6453035</v>
      </c>
      <c r="K13" s="22">
        <v>47.35</v>
      </c>
      <c r="L13" s="15">
        <v>48.1</v>
      </c>
      <c r="M13" s="16" t="str">
        <f t="shared" si="6"/>
        <v>高估</v>
      </c>
      <c r="N13" s="2">
        <f t="shared" si="7"/>
        <v>-1.409589368</v>
      </c>
      <c r="O13" s="17">
        <f t="shared" si="8"/>
        <v>47350</v>
      </c>
      <c r="P13" s="17">
        <f t="shared" si="9"/>
        <v>750</v>
      </c>
      <c r="Q13" s="2">
        <f t="shared" si="10"/>
        <v>0.01583949314</v>
      </c>
      <c r="R13" s="19" t="s">
        <v>32</v>
      </c>
      <c r="S13" s="20" t="b">
        <v>1</v>
      </c>
      <c r="T13" s="21" t="b">
        <v>1</v>
      </c>
      <c r="U13" s="21" t="b">
        <v>0</v>
      </c>
      <c r="V13" s="21" t="b">
        <v>0</v>
      </c>
      <c r="W13" s="21" t="b">
        <v>0</v>
      </c>
      <c r="X13" s="23" t="b">
        <v>0</v>
      </c>
      <c r="Y13" s="20" t="b">
        <v>1</v>
      </c>
      <c r="Z13" s="20" t="b">
        <v>0</v>
      </c>
      <c r="AA13" s="20" t="b">
        <v>1</v>
      </c>
      <c r="AB13" s="2"/>
    </row>
    <row r="14" ht="15.75" customHeight="1">
      <c r="A14" s="13" t="s">
        <v>42</v>
      </c>
      <c r="B14" s="2">
        <v>10.73</v>
      </c>
      <c r="C14" s="2">
        <v>15.8</v>
      </c>
      <c r="D14" s="2">
        <v>13.6700055197112</v>
      </c>
      <c r="E14" s="14">
        <v>3.21</v>
      </c>
      <c r="F14" s="2">
        <f t="shared" si="1"/>
        <v>34.4433</v>
      </c>
      <c r="G14" s="2">
        <f t="shared" si="2"/>
        <v>39.16200886</v>
      </c>
      <c r="H14" s="2">
        <f t="shared" si="3"/>
        <v>43.88071772</v>
      </c>
      <c r="I14" s="2">
        <f t="shared" si="4"/>
        <v>47.29935886</v>
      </c>
      <c r="J14" s="2">
        <f t="shared" si="5"/>
        <v>50.718</v>
      </c>
      <c r="K14" s="22">
        <v>59.1</v>
      </c>
      <c r="L14" s="15">
        <v>60.9</v>
      </c>
      <c r="M14" s="16" t="str">
        <f t="shared" si="6"/>
        <v>高估</v>
      </c>
      <c r="N14" s="2">
        <f t="shared" si="7"/>
        <v>-15.21928228</v>
      </c>
      <c r="O14" s="17">
        <f t="shared" si="8"/>
        <v>59100</v>
      </c>
      <c r="P14" s="17">
        <f t="shared" si="9"/>
        <v>1800</v>
      </c>
      <c r="Q14" s="2">
        <f t="shared" si="10"/>
        <v>0.03045685279</v>
      </c>
      <c r="R14" s="19" t="s">
        <v>32</v>
      </c>
      <c r="S14" s="20" t="b">
        <v>1</v>
      </c>
      <c r="T14" s="21" t="b">
        <v>0</v>
      </c>
      <c r="U14" s="21" t="b">
        <v>1</v>
      </c>
      <c r="V14" s="21" t="b">
        <v>0</v>
      </c>
      <c r="W14" s="21" t="b">
        <v>1</v>
      </c>
      <c r="X14" s="21" t="b">
        <v>1</v>
      </c>
      <c r="Y14" s="20" t="b">
        <v>1</v>
      </c>
      <c r="Z14" s="20" t="b">
        <v>1</v>
      </c>
      <c r="AA14" s="20" t="b">
        <v>1</v>
      </c>
      <c r="AB14" s="2"/>
    </row>
    <row r="15">
      <c r="A15" s="25" t="s">
        <v>43</v>
      </c>
      <c r="B15" s="29">
        <v>14.5</v>
      </c>
      <c r="C15" s="29">
        <v>21.53</v>
      </c>
      <c r="D15" s="29">
        <v>19.1605668011211</v>
      </c>
      <c r="E15" s="27">
        <v>7.65333</v>
      </c>
      <c r="F15" s="28">
        <f t="shared" si="1"/>
        <v>110.973285</v>
      </c>
      <c r="G15" s="28">
        <f t="shared" si="2"/>
        <v>128.8077129</v>
      </c>
      <c r="H15" s="28">
        <f t="shared" si="3"/>
        <v>146.6421407</v>
      </c>
      <c r="I15" s="28">
        <f t="shared" si="4"/>
        <v>155.7091678</v>
      </c>
      <c r="J15" s="28">
        <f t="shared" si="5"/>
        <v>164.7761949</v>
      </c>
      <c r="K15" s="29">
        <v>142.0</v>
      </c>
      <c r="L15" s="30">
        <v>167.0</v>
      </c>
      <c r="M15" s="31" t="str">
        <f t="shared" si="6"/>
        <v>低估</v>
      </c>
      <c r="N15" s="28">
        <f t="shared" si="7"/>
        <v>4.642140716</v>
      </c>
      <c r="O15" s="32">
        <f t="shared" si="8"/>
        <v>142000</v>
      </c>
      <c r="P15" s="32">
        <f t="shared" si="9"/>
        <v>25000</v>
      </c>
      <c r="Q15" s="33">
        <f t="shared" si="10"/>
        <v>0.176056338</v>
      </c>
      <c r="R15" s="34" t="s">
        <v>29</v>
      </c>
      <c r="S15" s="28" t="b">
        <v>0</v>
      </c>
      <c r="T15" s="36" t="b">
        <v>1</v>
      </c>
      <c r="U15" s="36" t="b">
        <v>1</v>
      </c>
      <c r="V15" s="36" t="b">
        <v>1</v>
      </c>
      <c r="W15" s="36" t="b">
        <v>0</v>
      </c>
      <c r="X15" s="36" t="b">
        <v>1</v>
      </c>
      <c r="Y15" s="35" t="b">
        <v>1</v>
      </c>
      <c r="Z15" s="35" t="b">
        <v>1</v>
      </c>
      <c r="AA15" s="35" t="b">
        <v>1</v>
      </c>
      <c r="AB15" s="30" t="s">
        <v>44</v>
      </c>
    </row>
    <row r="16" ht="15.75" customHeight="1">
      <c r="A16" s="13" t="s">
        <v>45</v>
      </c>
      <c r="B16" s="2">
        <v>17.84</v>
      </c>
      <c r="C16" s="2">
        <v>55.87</v>
      </c>
      <c r="D16" s="2">
        <v>33.1379455536171</v>
      </c>
      <c r="E16" s="14">
        <v>1.16</v>
      </c>
      <c r="F16" s="2">
        <f t="shared" si="1"/>
        <v>20.6944</v>
      </c>
      <c r="G16" s="2">
        <f t="shared" si="2"/>
        <v>29.56720842</v>
      </c>
      <c r="H16" s="2">
        <f t="shared" si="3"/>
        <v>38.44001684</v>
      </c>
      <c r="I16" s="2">
        <f t="shared" si="4"/>
        <v>51.62460842</v>
      </c>
      <c r="J16" s="2">
        <f t="shared" si="5"/>
        <v>64.8092</v>
      </c>
      <c r="K16" s="22">
        <v>35.15</v>
      </c>
      <c r="L16" s="15">
        <v>34.8</v>
      </c>
      <c r="M16" s="16" t="str">
        <f t="shared" si="6"/>
        <v>低估</v>
      </c>
      <c r="N16" s="2">
        <f t="shared" si="7"/>
        <v>3.290016842</v>
      </c>
      <c r="O16" s="17">
        <f t="shared" si="8"/>
        <v>35150</v>
      </c>
      <c r="P16" s="17">
        <f t="shared" si="9"/>
        <v>-350</v>
      </c>
      <c r="Q16" s="2">
        <f t="shared" si="10"/>
        <v>-0.009957325747</v>
      </c>
      <c r="R16" s="19" t="s">
        <v>32</v>
      </c>
      <c r="S16" s="2" t="b">
        <v>0</v>
      </c>
      <c r="T16" s="21" t="b">
        <v>1</v>
      </c>
      <c r="U16" s="21" t="b">
        <v>1</v>
      </c>
      <c r="V16" s="21" t="b">
        <v>0</v>
      </c>
      <c r="W16" s="21" t="b">
        <v>1</v>
      </c>
      <c r="X16" s="23" t="b">
        <v>0</v>
      </c>
      <c r="Y16" s="20" t="b">
        <v>1</v>
      </c>
      <c r="Z16" s="2" t="b">
        <v>0</v>
      </c>
      <c r="AA16" s="20" t="b">
        <v>1</v>
      </c>
      <c r="AB16" s="2"/>
    </row>
    <row r="17" ht="21.75" customHeight="1">
      <c r="A17" s="13" t="s">
        <v>46</v>
      </c>
      <c r="B17" s="2">
        <v>13.83</v>
      </c>
      <c r="C17" s="2">
        <v>18.8</v>
      </c>
      <c r="D17" s="2">
        <v>16.1133944932111</v>
      </c>
      <c r="E17" s="14">
        <v>2.07111</v>
      </c>
      <c r="F17" s="2">
        <f t="shared" si="1"/>
        <v>28.6434513</v>
      </c>
      <c r="G17" s="2">
        <f t="shared" si="2"/>
        <v>31.00803188</v>
      </c>
      <c r="H17" s="2">
        <f t="shared" si="3"/>
        <v>33.37261247</v>
      </c>
      <c r="I17" s="2">
        <f t="shared" si="4"/>
        <v>36.15474023</v>
      </c>
      <c r="J17" s="2">
        <f t="shared" si="5"/>
        <v>38.936868</v>
      </c>
      <c r="K17" s="22">
        <v>34.6</v>
      </c>
      <c r="L17" s="15">
        <v>35.1</v>
      </c>
      <c r="M17" s="16" t="str">
        <f t="shared" si="6"/>
        <v>高估</v>
      </c>
      <c r="N17" s="2">
        <f t="shared" si="7"/>
        <v>-1.227387531</v>
      </c>
      <c r="O17" s="17">
        <f t="shared" si="8"/>
        <v>34600</v>
      </c>
      <c r="P17" s="17">
        <f t="shared" si="9"/>
        <v>500</v>
      </c>
      <c r="Q17" s="2">
        <f t="shared" si="10"/>
        <v>0.01445086705</v>
      </c>
      <c r="R17" s="16" t="s">
        <v>32</v>
      </c>
      <c r="S17" s="2" t="b">
        <v>0</v>
      </c>
      <c r="T17" s="21" t="b">
        <v>1</v>
      </c>
      <c r="U17" s="21" t="b">
        <v>1</v>
      </c>
      <c r="V17" s="21" t="b">
        <v>1</v>
      </c>
      <c r="W17" s="21" t="b">
        <v>0</v>
      </c>
      <c r="X17" s="23" t="b">
        <v>0</v>
      </c>
      <c r="Y17" s="20" t="b">
        <v>0</v>
      </c>
      <c r="Z17" s="20" t="b">
        <v>0</v>
      </c>
      <c r="AA17" s="20" t="b">
        <v>0</v>
      </c>
      <c r="AB17" s="2"/>
    </row>
    <row r="18">
      <c r="A18" s="37" t="s">
        <v>47</v>
      </c>
      <c r="B18" s="38">
        <v>10.15</v>
      </c>
      <c r="C18" s="38">
        <v>487.5</v>
      </c>
      <c r="D18" s="38">
        <v>86.8920249033127</v>
      </c>
      <c r="E18" s="39">
        <v>0.44889</v>
      </c>
      <c r="F18" s="40">
        <f t="shared" si="1"/>
        <v>4.5562335</v>
      </c>
      <c r="G18" s="40">
        <f t="shared" si="2"/>
        <v>21.78059728</v>
      </c>
      <c r="H18" s="40">
        <f t="shared" si="3"/>
        <v>39.00496106</v>
      </c>
      <c r="I18" s="40">
        <f t="shared" si="4"/>
        <v>128.919418</v>
      </c>
      <c r="J18" s="40">
        <f t="shared" si="5"/>
        <v>218.833875</v>
      </c>
      <c r="K18" s="38">
        <v>29.15</v>
      </c>
      <c r="L18" s="41">
        <v>33.6</v>
      </c>
      <c r="M18" s="42" t="str">
        <f t="shared" si="6"/>
        <v>低估</v>
      </c>
      <c r="N18" s="40">
        <f t="shared" si="7"/>
        <v>9.854961059</v>
      </c>
      <c r="O18" s="43">
        <f t="shared" si="8"/>
        <v>29150</v>
      </c>
      <c r="P18" s="43">
        <f t="shared" si="9"/>
        <v>4450</v>
      </c>
      <c r="Q18" s="40">
        <f t="shared" si="10"/>
        <v>0.1526586621</v>
      </c>
      <c r="R18" s="44" t="s">
        <v>29</v>
      </c>
      <c r="S18" s="40" t="b">
        <v>0</v>
      </c>
      <c r="T18" s="45" t="b">
        <v>1</v>
      </c>
      <c r="U18" s="45" t="b">
        <v>1</v>
      </c>
      <c r="V18" s="45" t="b">
        <v>1</v>
      </c>
      <c r="W18" s="45" t="b">
        <v>0</v>
      </c>
      <c r="X18" s="46" t="b">
        <v>0</v>
      </c>
      <c r="Y18" s="40" t="b">
        <v>0</v>
      </c>
      <c r="Z18" s="40" t="b">
        <v>0</v>
      </c>
      <c r="AA18" s="40" t="b">
        <v>0</v>
      </c>
      <c r="AB18" s="47" t="s">
        <v>48</v>
      </c>
    </row>
    <row r="19">
      <c r="A19" s="25" t="s">
        <v>49</v>
      </c>
      <c r="B19" s="29">
        <v>10.37</v>
      </c>
      <c r="C19" s="29">
        <v>19.97</v>
      </c>
      <c r="D19" s="29">
        <v>14.7268770444347</v>
      </c>
      <c r="E19" s="27">
        <v>20.03111</v>
      </c>
      <c r="F19" s="28">
        <f t="shared" si="1"/>
        <v>207.7226107</v>
      </c>
      <c r="G19" s="28">
        <f t="shared" si="2"/>
        <v>251.3591524</v>
      </c>
      <c r="H19" s="28">
        <f t="shared" si="3"/>
        <v>294.995694</v>
      </c>
      <c r="I19" s="28">
        <f t="shared" si="4"/>
        <v>347.5084804</v>
      </c>
      <c r="J19" s="28">
        <f t="shared" si="5"/>
        <v>400.0212667</v>
      </c>
      <c r="K19" s="29">
        <v>442.5</v>
      </c>
      <c r="L19" s="30">
        <v>436.5</v>
      </c>
      <c r="M19" s="31" t="str">
        <f t="shared" si="6"/>
        <v>高估</v>
      </c>
      <c r="N19" s="28">
        <f t="shared" si="7"/>
        <v>-147.504306</v>
      </c>
      <c r="O19" s="32">
        <f t="shared" si="8"/>
        <v>442500</v>
      </c>
      <c r="P19" s="32">
        <f t="shared" si="9"/>
        <v>-6000</v>
      </c>
      <c r="Q19" s="28">
        <f t="shared" si="10"/>
        <v>-0.01355932203</v>
      </c>
      <c r="R19" s="48" t="s">
        <v>29</v>
      </c>
      <c r="S19" s="28" t="b">
        <v>0</v>
      </c>
      <c r="T19" s="36" t="b">
        <v>1</v>
      </c>
      <c r="U19" s="36" t="b">
        <v>1</v>
      </c>
      <c r="V19" s="36" t="b">
        <v>0</v>
      </c>
      <c r="W19" s="36" t="b">
        <v>0</v>
      </c>
      <c r="X19" s="36" t="b">
        <v>1</v>
      </c>
      <c r="Y19" s="35" t="b">
        <v>1</v>
      </c>
      <c r="Z19" s="35" t="b">
        <v>1</v>
      </c>
      <c r="AA19" s="35" t="b">
        <v>1</v>
      </c>
      <c r="AB19" s="30" t="s">
        <v>44</v>
      </c>
    </row>
    <row r="20" ht="15.75" customHeight="1">
      <c r="A20" s="13" t="s">
        <v>50</v>
      </c>
      <c r="B20" s="2">
        <v>9.02</v>
      </c>
      <c r="C20" s="2">
        <v>14.18</v>
      </c>
      <c r="D20" s="2">
        <v>12.3590449611179</v>
      </c>
      <c r="E20" s="14">
        <v>3.94222</v>
      </c>
      <c r="F20" s="2">
        <f t="shared" si="1"/>
        <v>35.5588244</v>
      </c>
      <c r="G20" s="2">
        <f t="shared" si="2"/>
        <v>42.14044931</v>
      </c>
      <c r="H20" s="2">
        <f t="shared" si="3"/>
        <v>48.72207423</v>
      </c>
      <c r="I20" s="2">
        <f t="shared" si="4"/>
        <v>52.31137691</v>
      </c>
      <c r="J20" s="2">
        <f t="shared" si="5"/>
        <v>55.9006796</v>
      </c>
      <c r="K20" s="22">
        <v>47.55</v>
      </c>
      <c r="L20" s="15">
        <v>53.2</v>
      </c>
      <c r="M20" s="16" t="str">
        <f t="shared" si="6"/>
        <v>低估</v>
      </c>
      <c r="N20" s="2">
        <f t="shared" si="7"/>
        <v>1.172074227</v>
      </c>
      <c r="O20" s="17">
        <f t="shared" si="8"/>
        <v>47550</v>
      </c>
      <c r="P20" s="17">
        <f t="shared" si="9"/>
        <v>5650</v>
      </c>
      <c r="Q20" s="2">
        <f t="shared" si="10"/>
        <v>0.1188222923</v>
      </c>
      <c r="R20" s="16" t="s">
        <v>29</v>
      </c>
      <c r="S20" s="20" t="b">
        <v>1</v>
      </c>
      <c r="T20" s="21" t="b">
        <v>0</v>
      </c>
      <c r="U20" s="21" t="b">
        <v>0</v>
      </c>
      <c r="V20" s="21" t="b">
        <v>0</v>
      </c>
      <c r="W20" s="21" t="b">
        <v>0</v>
      </c>
      <c r="X20" s="23" t="b">
        <v>0</v>
      </c>
      <c r="Y20" s="2" t="b">
        <v>0</v>
      </c>
      <c r="Z20" s="2" t="b">
        <v>0</v>
      </c>
      <c r="AA20" s="20" t="b">
        <v>1</v>
      </c>
      <c r="AB20" s="2"/>
    </row>
    <row r="21" ht="15.75" customHeight="1">
      <c r="A21" s="13" t="s">
        <v>51</v>
      </c>
      <c r="B21" s="2">
        <v>13.87</v>
      </c>
      <c r="C21" s="2">
        <v>21.59</v>
      </c>
      <c r="D21" s="2">
        <v>18.9828563928472</v>
      </c>
      <c r="E21" s="14">
        <v>1.80889</v>
      </c>
      <c r="F21" s="2">
        <f t="shared" si="1"/>
        <v>25.0893043</v>
      </c>
      <c r="G21" s="2">
        <f t="shared" si="2"/>
        <v>29.7136017</v>
      </c>
      <c r="H21" s="2">
        <f t="shared" si="3"/>
        <v>34.3378991</v>
      </c>
      <c r="I21" s="2">
        <f t="shared" si="4"/>
        <v>36.6959171</v>
      </c>
      <c r="J21" s="2">
        <f t="shared" si="5"/>
        <v>39.0539351</v>
      </c>
      <c r="K21" s="22">
        <v>33.95</v>
      </c>
      <c r="L21" s="15">
        <v>32.45</v>
      </c>
      <c r="M21" s="16" t="str">
        <f t="shared" si="6"/>
        <v>低估</v>
      </c>
      <c r="N21" s="2">
        <f t="shared" si="7"/>
        <v>0.3878991005</v>
      </c>
      <c r="O21" s="17">
        <f t="shared" si="8"/>
        <v>33950</v>
      </c>
      <c r="P21" s="17">
        <f t="shared" si="9"/>
        <v>-1500</v>
      </c>
      <c r="Q21" s="2">
        <f t="shared" si="10"/>
        <v>-0.0441826215</v>
      </c>
      <c r="R21" s="19" t="s">
        <v>32</v>
      </c>
      <c r="S21" s="2" t="b">
        <v>0</v>
      </c>
      <c r="T21" s="21" t="b">
        <v>1</v>
      </c>
      <c r="U21" s="21" t="b">
        <v>1</v>
      </c>
      <c r="V21" s="21" t="b">
        <v>0</v>
      </c>
      <c r="W21" s="21" t="b">
        <v>0</v>
      </c>
      <c r="X21" s="23" t="b">
        <v>0</v>
      </c>
      <c r="Y21" s="20" t="b">
        <v>0</v>
      </c>
      <c r="Z21" s="2" t="b">
        <v>0</v>
      </c>
      <c r="AA21" s="20" t="b">
        <v>1</v>
      </c>
      <c r="AB21" s="2"/>
    </row>
    <row r="22" ht="1.5" customHeight="1"/>
    <row r="23" ht="15.75" customHeight="1">
      <c r="A23" s="49" t="s">
        <v>52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1" t="s">
        <v>53</v>
      </c>
      <c r="O23" s="52"/>
      <c r="P23" s="52"/>
      <c r="Q23" s="50"/>
      <c r="R23" s="50"/>
      <c r="S23" s="51" t="s">
        <v>54</v>
      </c>
      <c r="T23" s="51" t="s">
        <v>55</v>
      </c>
      <c r="U23" s="51" t="s">
        <v>55</v>
      </c>
      <c r="V23" s="51" t="s">
        <v>56</v>
      </c>
      <c r="W23" s="51" t="s">
        <v>56</v>
      </c>
      <c r="X23" s="51" t="s">
        <v>55</v>
      </c>
      <c r="Y23" s="51" t="s">
        <v>55</v>
      </c>
      <c r="Z23" s="51" t="s">
        <v>55</v>
      </c>
      <c r="AA23" s="51" t="s">
        <v>55</v>
      </c>
      <c r="AB23" s="50"/>
    </row>
    <row r="24" ht="3.0" customHeight="1"/>
    <row r="25" ht="15.75" customHeight="1"/>
    <row r="27" ht="3.0" customHeight="1"/>
    <row r="28" ht="2.25" customHeight="1"/>
    <row r="29" ht="15.7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17"/>
      <c r="P29" s="17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ht="15.7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17"/>
      <c r="P30" s="17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ht="15.7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17"/>
      <c r="P31" s="17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ht="15.7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17"/>
      <c r="P32" s="17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ht="15.7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17"/>
      <c r="P33" s="17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ht="15.7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17"/>
      <c r="P34" s="17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ht="15.7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17"/>
      <c r="P35" s="17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ht="15.7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17"/>
      <c r="P36" s="17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ht="15.7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17"/>
      <c r="P37" s="17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ht="15.7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17"/>
      <c r="P38" s="17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ht="15.7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17"/>
      <c r="P39" s="17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ht="15.7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17"/>
      <c r="P40" s="17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ht="15.7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17"/>
      <c r="P41" s="17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ht="15.7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17"/>
      <c r="P42" s="17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ht="15.7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17"/>
      <c r="P43" s="17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ht="15.7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17"/>
      <c r="P44" s="17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ht="15.7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17"/>
      <c r="P45" s="17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ht="15.7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17"/>
      <c r="P46" s="17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ht="15.7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17"/>
      <c r="P47" s="17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ht="15.7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17"/>
      <c r="P48" s="17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ht="15.7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17"/>
      <c r="P49" s="17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ht="15.7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17"/>
      <c r="P50" s="17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ht="15.7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17"/>
      <c r="P51" s="17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ht="15.7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17"/>
      <c r="P52" s="17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5.7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17"/>
      <c r="P53" s="17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ht="15.7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17"/>
      <c r="P54" s="17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ht="15.7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17"/>
      <c r="P55" s="17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ht="15.7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17"/>
      <c r="P56" s="17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ht="15.7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17"/>
      <c r="P57" s="17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ht="15.7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17"/>
      <c r="P58" s="17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ht="15.7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17"/>
      <c r="P59" s="17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ht="15.7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17"/>
      <c r="P60" s="17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ht="15.7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17"/>
      <c r="P61" s="17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ht="15.7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17"/>
      <c r="P62" s="17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ht="15.7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17"/>
      <c r="P63" s="17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ht="15.7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17"/>
      <c r="P64" s="17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ht="15.7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17"/>
      <c r="P65" s="17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ht="15.7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17"/>
      <c r="P66" s="17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15.7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17"/>
      <c r="P67" s="17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15.7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17"/>
      <c r="P68" s="17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15.7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17"/>
      <c r="P69" s="17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ht="15.7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17"/>
      <c r="P70" s="17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ht="15.7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17"/>
      <c r="P71" s="17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ht="15.7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17"/>
      <c r="P72" s="17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ht="15.7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17"/>
      <c r="P73" s="17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ht="15.7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17"/>
      <c r="P74" s="17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ht="15.7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17"/>
      <c r="P75" s="17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ht="15.7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17"/>
      <c r="P76" s="17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ht="15.7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17"/>
      <c r="P77" s="17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ht="15.7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17"/>
      <c r="P78" s="17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ht="15.7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17"/>
      <c r="P79" s="17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ht="15.7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17"/>
      <c r="P80" s="17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ht="15.7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17"/>
      <c r="P81" s="17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ht="15.7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17"/>
      <c r="P82" s="17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ht="15.7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17"/>
      <c r="P83" s="17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ht="15.7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17"/>
      <c r="P84" s="17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ht="15.7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17"/>
      <c r="P85" s="17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ht="15.7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17"/>
      <c r="P86" s="17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ht="15.7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17"/>
      <c r="P87" s="17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ht="15.7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17"/>
      <c r="P88" s="17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ht="15.7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17"/>
      <c r="P89" s="17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ht="15.7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17"/>
      <c r="P90" s="1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ht="15.7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17"/>
      <c r="P91" s="17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ht="15.7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17"/>
      <c r="P92" s="17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ht="15.7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17"/>
      <c r="P93" s="17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ht="15.7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17"/>
      <c r="P94" s="17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ht="15.7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17"/>
      <c r="P95" s="17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ht="15.7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17"/>
      <c r="P96" s="17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ht="15.7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17"/>
      <c r="P97" s="17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ht="15.7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17"/>
      <c r="P98" s="17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ht="15.7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17"/>
      <c r="P99" s="17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ht="15.7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17"/>
      <c r="P100" s="17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ht="15.7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17"/>
      <c r="P101" s="1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ht="15.7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17"/>
      <c r="P102" s="17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ht="15.7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17"/>
      <c r="P103" s="17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ht="15.7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17"/>
      <c r="P104" s="17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ht="15.7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17"/>
      <c r="P105" s="17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ht="15.7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17"/>
      <c r="P106" s="17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ht="15.7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17"/>
      <c r="P107" s="1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ht="15.7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17"/>
      <c r="P108" s="1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ht="15.7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17"/>
      <c r="P109" s="1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ht="15.7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17"/>
      <c r="P110" s="1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ht="15.7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17"/>
      <c r="P111" s="1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ht="15.7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17"/>
      <c r="P112" s="1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ht="15.7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17"/>
      <c r="P113" s="1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ht="15.7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17"/>
      <c r="P114" s="1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ht="15.7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17"/>
      <c r="P115" s="1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ht="15.7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17"/>
      <c r="P116" s="1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ht="15.7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17"/>
      <c r="P117" s="1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ht="15.7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17"/>
      <c r="P118" s="1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ht="15.7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17"/>
      <c r="P119" s="1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ht="15.7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17"/>
      <c r="P120" s="1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ht="15.7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17"/>
      <c r="P121" s="1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ht="15.7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17"/>
      <c r="P122" s="1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ht="15.7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17"/>
      <c r="P123" s="1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ht="15.7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17"/>
      <c r="P124" s="17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ht="15.7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17"/>
      <c r="P125" s="1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ht="15.7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17"/>
      <c r="P126" s="17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ht="15.7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17"/>
      <c r="P127" s="17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ht="15.7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17"/>
      <c r="P128" s="17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ht="15.7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17"/>
      <c r="P129" s="1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ht="15.7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17"/>
      <c r="P130" s="1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ht="15.7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17"/>
      <c r="P131" s="1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ht="15.7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17"/>
      <c r="P132" s="17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ht="15.7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17"/>
      <c r="P133" s="17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ht="15.7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17"/>
      <c r="P134" s="17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ht="15.7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17"/>
      <c r="P135" s="17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ht="15.7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17"/>
      <c r="P136" s="17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ht="15.7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17"/>
      <c r="P137" s="17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ht="15.7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17"/>
      <c r="P138" s="17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ht="15.7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17"/>
      <c r="P139" s="17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ht="15.7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17"/>
      <c r="P140" s="17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ht="15.7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17"/>
      <c r="P141" s="17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ht="15.7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17"/>
      <c r="P142" s="17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ht="15.7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17"/>
      <c r="P143" s="17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ht="15.7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17"/>
      <c r="P144" s="17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ht="15.7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17"/>
      <c r="P145" s="17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ht="15.7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17"/>
      <c r="P146" s="17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ht="15.7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17"/>
      <c r="P147" s="17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ht="15.7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17"/>
      <c r="P148" s="17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ht="15.7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17"/>
      <c r="P149" s="17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ht="15.7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17"/>
      <c r="P150" s="17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ht="15.7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17"/>
      <c r="P151" s="17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ht="15.7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17"/>
      <c r="P152" s="17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ht="15.7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17"/>
      <c r="P153" s="17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ht="15.7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17"/>
      <c r="P154" s="17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ht="15.7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17"/>
      <c r="P155" s="17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ht="15.7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17"/>
      <c r="P156" s="17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ht="15.7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17"/>
      <c r="P157" s="17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ht="15.7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17"/>
      <c r="P158" s="17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ht="15.7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17"/>
      <c r="P159" s="17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ht="15.7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17"/>
      <c r="P160" s="17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ht="15.7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17"/>
      <c r="P161" s="17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ht="15.7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17"/>
      <c r="P162" s="17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ht="15.7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17"/>
      <c r="P163" s="17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ht="15.7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17"/>
      <c r="P164" s="17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ht="15.7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17"/>
      <c r="P165" s="17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ht="15.7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17"/>
      <c r="P166" s="17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ht="15.7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17"/>
      <c r="P167" s="17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ht="15.7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17"/>
      <c r="P168" s="17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ht="15.7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17"/>
      <c r="P169" s="17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ht="15.7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17"/>
      <c r="P170" s="17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ht="15.7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17"/>
      <c r="P171" s="17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ht="15.7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17"/>
      <c r="P172" s="17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ht="15.7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17"/>
      <c r="P173" s="17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ht="15.7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17"/>
      <c r="P174" s="17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ht="15.7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17"/>
      <c r="P175" s="17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ht="15.7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17"/>
      <c r="P176" s="17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ht="15.7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17"/>
      <c r="P177" s="17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ht="15.7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17"/>
      <c r="P178" s="17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ht="15.7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17"/>
      <c r="P179" s="17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ht="15.7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17"/>
      <c r="P180" s="17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ht="15.7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17"/>
      <c r="P181" s="17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ht="15.7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17"/>
      <c r="P182" s="17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ht="15.7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17"/>
      <c r="P183" s="17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ht="15.7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17"/>
      <c r="P184" s="17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ht="15.7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17"/>
      <c r="P185" s="17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ht="15.7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17"/>
      <c r="P186" s="17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ht="15.7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17"/>
      <c r="P187" s="17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ht="15.7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17"/>
      <c r="P188" s="17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ht="15.7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17"/>
      <c r="P189" s="17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ht="15.7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17"/>
      <c r="P190" s="17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ht="15.7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17"/>
      <c r="P191" s="17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ht="15.7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17"/>
      <c r="P192" s="17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ht="15.7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17"/>
      <c r="P193" s="17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ht="15.7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17"/>
      <c r="P194" s="17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ht="15.7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17"/>
      <c r="P195" s="17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ht="15.7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17"/>
      <c r="P196" s="17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ht="15.7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17"/>
      <c r="P197" s="17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ht="15.7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17"/>
      <c r="P198" s="17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ht="15.7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17"/>
      <c r="P199" s="17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ht="15.7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17"/>
      <c r="P200" s="17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ht="15.7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17"/>
      <c r="P201" s="17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ht="15.7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17"/>
      <c r="P202" s="17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ht="15.7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17"/>
      <c r="P203" s="17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ht="15.7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17"/>
      <c r="P204" s="17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ht="15.7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17"/>
      <c r="P205" s="17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ht="15.7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17"/>
      <c r="P206" s="17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ht="15.7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17"/>
      <c r="P207" s="17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ht="15.7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17"/>
      <c r="P208" s="17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ht="15.7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17"/>
      <c r="P209" s="17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ht="15.7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17"/>
      <c r="P210" s="17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ht="15.7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17"/>
      <c r="P211" s="17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ht="15.7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17"/>
      <c r="P212" s="17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ht="15.7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17"/>
      <c r="P213" s="17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ht="15.7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17"/>
      <c r="P214" s="17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ht="15.7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17"/>
      <c r="P215" s="17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ht="15.7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17"/>
      <c r="P216" s="17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ht="15.7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17"/>
      <c r="P217" s="17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ht="15.7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17"/>
      <c r="P218" s="17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ht="15.7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17"/>
      <c r="P219" s="17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ht="15.7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17"/>
      <c r="P220" s="17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ht="15.7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17"/>
      <c r="P221" s="17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ht="15.7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17"/>
      <c r="P222" s="17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ht="15.7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17"/>
      <c r="P223" s="17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ht="15.7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17"/>
      <c r="P224" s="17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ht="15.7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17"/>
      <c r="P225" s="17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ht="15.7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17"/>
      <c r="P226" s="17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ht="15.7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17"/>
      <c r="P227" s="17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ht="15.7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17"/>
      <c r="P228" s="17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ht="15.7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17"/>
      <c r="P229" s="17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ht="15.7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17"/>
      <c r="P230" s="17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ht="15.7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17"/>
      <c r="P231" s="17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ht="15.7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17"/>
      <c r="P232" s="17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ht="15.7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17"/>
      <c r="P233" s="17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ht="15.7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17"/>
      <c r="P234" s="17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ht="15.7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17"/>
      <c r="P235" s="17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ht="15.7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17"/>
      <c r="P236" s="17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ht="15.7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17"/>
      <c r="P237" s="17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ht="15.7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17"/>
      <c r="P238" s="17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ht="15.7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17"/>
      <c r="P239" s="17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ht="15.7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17"/>
      <c r="P240" s="17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ht="15.7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17"/>
      <c r="P241" s="17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ht="15.7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17"/>
      <c r="P242" s="17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ht="15.7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17"/>
      <c r="P243" s="17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ht="15.7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17"/>
      <c r="P244" s="17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ht="15.7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17"/>
      <c r="P245" s="17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ht="15.7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17"/>
      <c r="P246" s="17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ht="15.7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17"/>
      <c r="P247" s="17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ht="15.7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17"/>
      <c r="P248" s="17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ht="15.7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17"/>
      <c r="P249" s="17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ht="15.7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17"/>
      <c r="P250" s="17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ht="15.7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17"/>
      <c r="P251" s="17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ht="15.7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17"/>
      <c r="P252" s="17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ht="15.7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17"/>
      <c r="P253" s="17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ht="15.7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17"/>
      <c r="P254" s="17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ht="15.7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17"/>
      <c r="P255" s="17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ht="15.7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17"/>
      <c r="P256" s="17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ht="15.7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17"/>
      <c r="P257" s="17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ht="15.7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17"/>
      <c r="P258" s="17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ht="15.7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17"/>
      <c r="P259" s="17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ht="15.7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17"/>
      <c r="P260" s="17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ht="15.7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17"/>
      <c r="P261" s="17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ht="15.7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17"/>
      <c r="P262" s="17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ht="15.7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17"/>
      <c r="P263" s="17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ht="15.7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17"/>
      <c r="P264" s="17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ht="15.7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17"/>
      <c r="P265" s="17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ht="15.7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17"/>
      <c r="P266" s="17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ht="15.7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17"/>
      <c r="P267" s="17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ht="15.7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17"/>
      <c r="P268" s="17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ht="15.7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17"/>
      <c r="P269" s="17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ht="15.7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17"/>
      <c r="P270" s="17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ht="15.7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17"/>
      <c r="P271" s="17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ht="15.7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17"/>
      <c r="P272" s="17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ht="15.7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17"/>
      <c r="P273" s="17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ht="15.7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17"/>
      <c r="P274" s="17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ht="15.7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17"/>
      <c r="P275" s="17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ht="15.7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17"/>
      <c r="P276" s="17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ht="15.7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17"/>
      <c r="P277" s="17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ht="15.7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17"/>
      <c r="P278" s="17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ht="15.7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17"/>
      <c r="P279" s="17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ht="15.7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17"/>
      <c r="P280" s="17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ht="15.7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17"/>
      <c r="P281" s="17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ht="15.7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17"/>
      <c r="P282" s="17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ht="15.7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17"/>
      <c r="P283" s="17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ht="15.7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17"/>
      <c r="P284" s="17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ht="15.7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17"/>
      <c r="P285" s="17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ht="15.7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17"/>
      <c r="P286" s="17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ht="15.7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17"/>
      <c r="P287" s="17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ht="15.7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17"/>
      <c r="P288" s="17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ht="15.7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17"/>
      <c r="P289" s="17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ht="15.7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17"/>
      <c r="P290" s="17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ht="15.7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17"/>
      <c r="P291" s="17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ht="15.7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17"/>
      <c r="P292" s="17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ht="15.7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17"/>
      <c r="P293" s="17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ht="15.7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17"/>
      <c r="P294" s="17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ht="15.7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17"/>
      <c r="P295" s="17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ht="15.7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17"/>
      <c r="P296" s="17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ht="15.7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17"/>
      <c r="P297" s="17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ht="15.7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17"/>
      <c r="P298" s="17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ht="15.7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17"/>
      <c r="P299" s="17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ht="15.7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17"/>
      <c r="P300" s="17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ht="15.7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17"/>
      <c r="P301" s="17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ht="15.7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17"/>
      <c r="P302" s="17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ht="15.7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17"/>
      <c r="P303" s="17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ht="15.7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17"/>
      <c r="P304" s="17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ht="15.7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17"/>
      <c r="P305" s="17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ht="15.7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17"/>
      <c r="P306" s="17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ht="15.7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17"/>
      <c r="P307" s="17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ht="15.7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17"/>
      <c r="P308" s="17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ht="15.7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17"/>
      <c r="P309" s="17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ht="15.7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17"/>
      <c r="P310" s="17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ht="15.7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17"/>
      <c r="P311" s="17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ht="15.7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17"/>
      <c r="P312" s="17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ht="15.7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17"/>
      <c r="P313" s="17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ht="15.7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17"/>
      <c r="P314" s="17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ht="15.7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17"/>
      <c r="P315" s="17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ht="15.7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17"/>
      <c r="P316" s="17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ht="15.7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17"/>
      <c r="P317" s="17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ht="15.7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17"/>
      <c r="P318" s="17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ht="15.7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17"/>
      <c r="P319" s="17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ht="15.7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17"/>
      <c r="P320" s="17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ht="15.7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17"/>
      <c r="P321" s="17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ht="15.7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17"/>
      <c r="P322" s="17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ht="15.7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17"/>
      <c r="P323" s="17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ht="15.7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17"/>
      <c r="P324" s="17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ht="15.7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17"/>
      <c r="P325" s="17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ht="15.7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17"/>
      <c r="P326" s="17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ht="15.7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17"/>
      <c r="P327" s="17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ht="15.7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17"/>
      <c r="P328" s="17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ht="15.7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17"/>
      <c r="P329" s="17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ht="15.7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17"/>
      <c r="P330" s="17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ht="15.7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17"/>
      <c r="P331" s="17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ht="15.7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17"/>
      <c r="P332" s="17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ht="15.7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17"/>
      <c r="P333" s="17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ht="15.7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17"/>
      <c r="P334" s="17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ht="15.7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17"/>
      <c r="P335" s="17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ht="15.7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17"/>
      <c r="P336" s="17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ht="15.7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17"/>
      <c r="P337" s="17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ht="15.7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17"/>
      <c r="P338" s="17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ht="15.7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17"/>
      <c r="P339" s="17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ht="15.7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17"/>
      <c r="P340" s="17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ht="15.7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17"/>
      <c r="P341" s="17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ht="15.7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17"/>
      <c r="P342" s="17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ht="15.7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17"/>
      <c r="P343" s="17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ht="15.7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17"/>
      <c r="P344" s="17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ht="15.7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17"/>
      <c r="P345" s="17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ht="15.7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17"/>
      <c r="P346" s="17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ht="15.7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17"/>
      <c r="P347" s="17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ht="15.7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17"/>
      <c r="P348" s="17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ht="15.7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17"/>
      <c r="P349" s="17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ht="15.7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17"/>
      <c r="P350" s="17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ht="15.7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17"/>
      <c r="P351" s="17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ht="15.7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17"/>
      <c r="P352" s="17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ht="15.7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17"/>
      <c r="P353" s="17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ht="15.7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17"/>
      <c r="P354" s="17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ht="15.7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17"/>
      <c r="P355" s="17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ht="15.7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17"/>
      <c r="P356" s="17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ht="15.7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17"/>
      <c r="P357" s="17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ht="15.7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17"/>
      <c r="P358" s="17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ht="15.7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17"/>
      <c r="P359" s="17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ht="15.7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17"/>
      <c r="P360" s="17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ht="15.7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17"/>
      <c r="P361" s="17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ht="15.7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17"/>
      <c r="P362" s="17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ht="15.7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17"/>
      <c r="P363" s="17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ht="15.7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17"/>
      <c r="P364" s="17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ht="15.7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17"/>
      <c r="P365" s="17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ht="15.7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17"/>
      <c r="P366" s="17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ht="15.7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17"/>
      <c r="P367" s="17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ht="15.7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17"/>
      <c r="P368" s="17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ht="15.7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17"/>
      <c r="P369" s="17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ht="15.7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17"/>
      <c r="P370" s="17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ht="15.7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17"/>
      <c r="P371" s="17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ht="15.7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17"/>
      <c r="P372" s="17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ht="15.7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17"/>
      <c r="P373" s="17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ht="15.7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17"/>
      <c r="P374" s="17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ht="15.7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17"/>
      <c r="P375" s="17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ht="15.7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17"/>
      <c r="P376" s="17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ht="15.7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17"/>
      <c r="P377" s="17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ht="15.7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17"/>
      <c r="P378" s="17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ht="15.7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17"/>
      <c r="P379" s="17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ht="15.7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17"/>
      <c r="P380" s="17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ht="15.7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17"/>
      <c r="P381" s="17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ht="15.7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17"/>
      <c r="P382" s="17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ht="15.7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17"/>
      <c r="P383" s="17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ht="15.7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17"/>
      <c r="P384" s="17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ht="15.7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17"/>
      <c r="P385" s="17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ht="15.7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17"/>
      <c r="P386" s="17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ht="15.7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17"/>
      <c r="P387" s="17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ht="15.7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17"/>
      <c r="P388" s="17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ht="15.7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17"/>
      <c r="P389" s="17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ht="15.7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17"/>
      <c r="P390" s="17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ht="15.7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17"/>
      <c r="P391" s="17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ht="15.7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17"/>
      <c r="P392" s="17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ht="15.7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17"/>
      <c r="P393" s="17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ht="15.7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17"/>
      <c r="P394" s="17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ht="15.7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17"/>
      <c r="P395" s="17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ht="15.7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17"/>
      <c r="P396" s="17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ht="15.7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17"/>
      <c r="P397" s="17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ht="15.7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17"/>
      <c r="P398" s="17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ht="15.7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17"/>
      <c r="P399" s="17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ht="15.7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17"/>
      <c r="P400" s="17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ht="15.7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17"/>
      <c r="P401" s="17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ht="15.7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17"/>
      <c r="P402" s="17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ht="15.7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17"/>
      <c r="P403" s="17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ht="15.7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17"/>
      <c r="P404" s="17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ht="15.7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17"/>
      <c r="P405" s="17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ht="15.7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17"/>
      <c r="P406" s="17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ht="15.7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17"/>
      <c r="P407" s="17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ht="15.7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17"/>
      <c r="P408" s="17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ht="15.7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17"/>
      <c r="P409" s="17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ht="15.7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17"/>
      <c r="P410" s="17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ht="15.7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17"/>
      <c r="P411" s="17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ht="15.7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17"/>
      <c r="P412" s="17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ht="15.7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17"/>
      <c r="P413" s="17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ht="15.7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17"/>
      <c r="P414" s="17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ht="15.7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17"/>
      <c r="P415" s="17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ht="15.7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17"/>
      <c r="P416" s="17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ht="15.7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17"/>
      <c r="P417" s="17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ht="15.7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17"/>
      <c r="P418" s="17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ht="15.7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17"/>
      <c r="P419" s="17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ht="15.7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17"/>
      <c r="P420" s="17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ht="15.7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17"/>
      <c r="P421" s="17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ht="15.7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17"/>
      <c r="P422" s="17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ht="15.7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17"/>
      <c r="P423" s="17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ht="15.7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17"/>
      <c r="P424" s="17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ht="15.7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17"/>
      <c r="P425" s="17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ht="15.7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17"/>
      <c r="P426" s="17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ht="15.7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17"/>
      <c r="P427" s="17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ht="15.7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17"/>
      <c r="P428" s="17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ht="15.7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17"/>
      <c r="P429" s="17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ht="15.7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17"/>
      <c r="P430" s="17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ht="15.7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17"/>
      <c r="P431" s="17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ht="15.7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17"/>
      <c r="P432" s="17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ht="15.7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17"/>
      <c r="P433" s="17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ht="15.7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17"/>
      <c r="P434" s="17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ht="15.7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17"/>
      <c r="P435" s="17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ht="15.7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17"/>
      <c r="P436" s="17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ht="15.7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17"/>
      <c r="P437" s="17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ht="15.7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17"/>
      <c r="P438" s="17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ht="15.7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17"/>
      <c r="P439" s="17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ht="15.7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17"/>
      <c r="P440" s="17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ht="15.7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17"/>
      <c r="P441" s="17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ht="15.7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17"/>
      <c r="P442" s="17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ht="15.7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17"/>
      <c r="P443" s="17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ht="15.7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17"/>
      <c r="P444" s="17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ht="15.7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17"/>
      <c r="P445" s="17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ht="15.7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17"/>
      <c r="P446" s="17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ht="15.7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17"/>
      <c r="P447" s="17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ht="15.7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17"/>
      <c r="P448" s="17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ht="15.7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17"/>
      <c r="P449" s="17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ht="15.7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17"/>
      <c r="P450" s="17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ht="15.7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17"/>
      <c r="P451" s="17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ht="15.7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17"/>
      <c r="P452" s="17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ht="15.7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17"/>
      <c r="P453" s="17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ht="15.7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17"/>
      <c r="P454" s="17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ht="15.7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17"/>
      <c r="P455" s="17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ht="15.7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17"/>
      <c r="P456" s="17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ht="15.7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17"/>
      <c r="P457" s="17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ht="15.7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17"/>
      <c r="P458" s="17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ht="15.7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17"/>
      <c r="P459" s="17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ht="15.7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17"/>
      <c r="P460" s="17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ht="15.7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17"/>
      <c r="P461" s="17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ht="15.7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17"/>
      <c r="P462" s="17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ht="15.7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17"/>
      <c r="P463" s="17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ht="15.7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17"/>
      <c r="P464" s="17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ht="15.7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17"/>
      <c r="P465" s="17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ht="15.7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17"/>
      <c r="P466" s="17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ht="15.7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17"/>
      <c r="P467" s="17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ht="15.7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17"/>
      <c r="P468" s="17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ht="15.7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17"/>
      <c r="P469" s="17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ht="15.7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17"/>
      <c r="P470" s="17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ht="15.7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17"/>
      <c r="P471" s="17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ht="15.7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17"/>
      <c r="P472" s="17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ht="15.7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17"/>
      <c r="P473" s="17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ht="15.7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17"/>
      <c r="P474" s="17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ht="15.7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17"/>
      <c r="P475" s="17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ht="15.7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17"/>
      <c r="P476" s="17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ht="15.7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17"/>
      <c r="P477" s="17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ht="15.7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17"/>
      <c r="P478" s="17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ht="15.7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17"/>
      <c r="P479" s="17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ht="15.7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17"/>
      <c r="P480" s="17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ht="15.7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17"/>
      <c r="P481" s="17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ht="15.7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17"/>
      <c r="P482" s="17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ht="15.7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17"/>
      <c r="P483" s="17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ht="15.7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17"/>
      <c r="P484" s="17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ht="15.7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17"/>
      <c r="P485" s="17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ht="15.7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17"/>
      <c r="P486" s="17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ht="15.7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17"/>
      <c r="P487" s="17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ht="15.7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17"/>
      <c r="P488" s="17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ht="15.7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17"/>
      <c r="P489" s="17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ht="15.7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17"/>
      <c r="P490" s="17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ht="15.7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17"/>
      <c r="P491" s="17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ht="15.7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17"/>
      <c r="P492" s="17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ht="15.7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17"/>
      <c r="P493" s="17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ht="15.7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17"/>
      <c r="P494" s="17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ht="15.7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17"/>
      <c r="P495" s="17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ht="15.7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17"/>
      <c r="P496" s="17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ht="15.7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17"/>
      <c r="P497" s="17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ht="15.7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17"/>
      <c r="P498" s="17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ht="15.7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17"/>
      <c r="P499" s="17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ht="15.7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17"/>
      <c r="P500" s="17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ht="15.7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17"/>
      <c r="P501" s="17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ht="15.7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17"/>
      <c r="P502" s="17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ht="15.7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17"/>
      <c r="P503" s="17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ht="15.7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17"/>
      <c r="P504" s="17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ht="15.7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17"/>
      <c r="P505" s="17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ht="15.7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17"/>
      <c r="P506" s="17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ht="15.7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17"/>
      <c r="P507" s="17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ht="15.7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17"/>
      <c r="P508" s="17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ht="15.7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17"/>
      <c r="P509" s="17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ht="15.7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17"/>
      <c r="P510" s="17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ht="15.7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17"/>
      <c r="P511" s="17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ht="15.7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17"/>
      <c r="P512" s="17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ht="15.7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17"/>
      <c r="P513" s="17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ht="15.7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17"/>
      <c r="P514" s="17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ht="15.7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17"/>
      <c r="P515" s="17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ht="15.7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17"/>
      <c r="P516" s="17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ht="15.7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7"/>
      <c r="P517" s="17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ht="15.7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7"/>
      <c r="P518" s="17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ht="15.7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7"/>
      <c r="P519" s="17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ht="15.7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7"/>
      <c r="P520" s="17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ht="15.7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7"/>
      <c r="P521" s="17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ht="15.7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7"/>
      <c r="P522" s="17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ht="15.7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7"/>
      <c r="P523" s="17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ht="15.7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7"/>
      <c r="P524" s="17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ht="15.7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7"/>
      <c r="P525" s="17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ht="15.7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7"/>
      <c r="P526" s="17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ht="15.7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7"/>
      <c r="P527" s="17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ht="15.7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7"/>
      <c r="P528" s="17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ht="15.7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7"/>
      <c r="P529" s="17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ht="15.7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7"/>
      <c r="P530" s="17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ht="15.7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7"/>
      <c r="P531" s="17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ht="15.7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7"/>
      <c r="P532" s="17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ht="15.7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17"/>
      <c r="P533" s="17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ht="15.7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17"/>
      <c r="P534" s="17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ht="15.7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17"/>
      <c r="P535" s="17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ht="15.7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17"/>
      <c r="P536" s="17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ht="15.7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7"/>
      <c r="P537" s="17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ht="15.7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7"/>
      <c r="P538" s="17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ht="15.7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7"/>
      <c r="P539" s="17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ht="15.7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7"/>
      <c r="P540" s="17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ht="15.7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7"/>
      <c r="P541" s="17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ht="15.7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7"/>
      <c r="P542" s="17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ht="15.7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7"/>
      <c r="P543" s="17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ht="15.7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7"/>
      <c r="P544" s="17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ht="15.7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7"/>
      <c r="P545" s="17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ht="15.7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7"/>
      <c r="P546" s="17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ht="15.7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7"/>
      <c r="P547" s="17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ht="15.7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7"/>
      <c r="P548" s="17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ht="15.7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7"/>
      <c r="P549" s="17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ht="15.7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7"/>
      <c r="P550" s="17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ht="15.7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7"/>
      <c r="P551" s="17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ht="15.7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7"/>
      <c r="P552" s="17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ht="15.7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7"/>
      <c r="P553" s="17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ht="15.7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7"/>
      <c r="P554" s="17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ht="15.7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7"/>
      <c r="P555" s="17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ht="15.7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7"/>
      <c r="P556" s="17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ht="15.7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7"/>
      <c r="P557" s="17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ht="15.7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17"/>
      <c r="P558" s="17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ht="15.7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17"/>
      <c r="P559" s="17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ht="15.7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17"/>
      <c r="P560" s="17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ht="15.7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17"/>
      <c r="P561" s="17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ht="15.7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17"/>
      <c r="P562" s="17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ht="15.7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17"/>
      <c r="P563" s="17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ht="15.7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7"/>
      <c r="P564" s="17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ht="15.7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7"/>
      <c r="P565" s="17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ht="15.7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7"/>
      <c r="P566" s="17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ht="15.7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7"/>
      <c r="P567" s="17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ht="15.7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7"/>
      <c r="P568" s="17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ht="15.7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7"/>
      <c r="P569" s="17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ht="15.7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7"/>
      <c r="P570" s="17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ht="15.7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7"/>
      <c r="P571" s="17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ht="15.7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7"/>
      <c r="P572" s="17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ht="15.7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7"/>
      <c r="P573" s="17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ht="15.7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7"/>
      <c r="P574" s="17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ht="15.7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7"/>
      <c r="P575" s="17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ht="15.7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7"/>
      <c r="P576" s="17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ht="15.7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7"/>
      <c r="P577" s="17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ht="15.7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7"/>
      <c r="P578" s="17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ht="15.7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7"/>
      <c r="P579" s="17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ht="15.7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7"/>
      <c r="P580" s="17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ht="15.7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7"/>
      <c r="P581" s="17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ht="15.7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7"/>
      <c r="P582" s="17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ht="15.7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7"/>
      <c r="P583" s="17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ht="15.7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7"/>
      <c r="P584" s="17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ht="15.7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7"/>
      <c r="P585" s="17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ht="15.7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7"/>
      <c r="P586" s="17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ht="15.7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7"/>
      <c r="P587" s="17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ht="15.7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7"/>
      <c r="P588" s="17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ht="15.7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7"/>
      <c r="P589" s="17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ht="15.7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7"/>
      <c r="P590" s="17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ht="15.7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7"/>
      <c r="P591" s="17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ht="15.7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7"/>
      <c r="P592" s="17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ht="15.7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7"/>
      <c r="P593" s="17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ht="15.7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7"/>
      <c r="P594" s="17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ht="15.7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7"/>
      <c r="P595" s="17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ht="15.7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7"/>
      <c r="P596" s="17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ht="15.7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7"/>
      <c r="P597" s="17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ht="15.7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7"/>
      <c r="P598" s="17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ht="15.7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7"/>
      <c r="P599" s="17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ht="15.7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7"/>
      <c r="P600" s="17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ht="15.7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7"/>
      <c r="P601" s="17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ht="15.7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7"/>
      <c r="P602" s="17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ht="15.7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7"/>
      <c r="P603" s="17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ht="15.7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7"/>
      <c r="P604" s="17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ht="15.7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7"/>
      <c r="P605" s="17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ht="15.7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7"/>
      <c r="P606" s="17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ht="15.7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7"/>
      <c r="P607" s="17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ht="15.7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7"/>
      <c r="P608" s="17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ht="15.7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7"/>
      <c r="P609" s="17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ht="15.7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7"/>
      <c r="P610" s="17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ht="15.7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7"/>
      <c r="P611" s="17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ht="15.7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7"/>
      <c r="P612" s="17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ht="15.7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7"/>
      <c r="P613" s="17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ht="15.7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7"/>
      <c r="P614" s="17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ht="15.7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7"/>
      <c r="P615" s="17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ht="15.7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7"/>
      <c r="P616" s="17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ht="15.7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7"/>
      <c r="P617" s="17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ht="15.7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7"/>
      <c r="P618" s="17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ht="15.7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7"/>
      <c r="P619" s="17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ht="15.7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7"/>
      <c r="P620" s="17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ht="15.7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7"/>
      <c r="P621" s="17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ht="15.7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7"/>
      <c r="P622" s="17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ht="15.7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7"/>
      <c r="P623" s="17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ht="15.7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7"/>
      <c r="P624" s="17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ht="15.7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7"/>
      <c r="P625" s="17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ht="15.7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7"/>
      <c r="P626" s="17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ht="15.7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7"/>
      <c r="P627" s="17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ht="15.7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7"/>
      <c r="P628" s="17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ht="15.7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7"/>
      <c r="P629" s="17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ht="15.7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7"/>
      <c r="P630" s="17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ht="15.7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7"/>
      <c r="P631" s="17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ht="15.7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7"/>
      <c r="P632" s="17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ht="15.7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7"/>
      <c r="P633" s="17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ht="15.7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7"/>
      <c r="P634" s="17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ht="15.7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7"/>
      <c r="P635" s="17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ht="15.7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7"/>
      <c r="P636" s="17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ht="15.7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7"/>
      <c r="P637" s="17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ht="15.7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7"/>
      <c r="P638" s="17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ht="15.7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7"/>
      <c r="P639" s="17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ht="15.7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7"/>
      <c r="P640" s="17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ht="15.7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7"/>
      <c r="P641" s="17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ht="15.7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7"/>
      <c r="P642" s="17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ht="15.7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7"/>
      <c r="P643" s="17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ht="15.7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7"/>
      <c r="P644" s="17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ht="15.7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7"/>
      <c r="P645" s="17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ht="15.7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7"/>
      <c r="P646" s="17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ht="15.7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7"/>
      <c r="P647" s="17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ht="15.7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7"/>
      <c r="P648" s="17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ht="15.7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7"/>
      <c r="P649" s="17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ht="15.7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7"/>
      <c r="P650" s="17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ht="15.7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7"/>
      <c r="P651" s="17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ht="15.7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7"/>
      <c r="P652" s="17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ht="15.7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7"/>
      <c r="P653" s="17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ht="15.7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7"/>
      <c r="P654" s="17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ht="15.7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7"/>
      <c r="P655" s="17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ht="15.7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7"/>
      <c r="P656" s="17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ht="15.7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7"/>
      <c r="P657" s="17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ht="15.7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7"/>
      <c r="P658" s="17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ht="15.7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7"/>
      <c r="P659" s="17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ht="15.7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7"/>
      <c r="P660" s="17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ht="15.7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7"/>
      <c r="P661" s="17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ht="15.7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7"/>
      <c r="P662" s="17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ht="15.7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7"/>
      <c r="P663" s="17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ht="15.7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7"/>
      <c r="P664" s="17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ht="15.7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7"/>
      <c r="P665" s="17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ht="15.7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7"/>
      <c r="P666" s="17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ht="15.7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7"/>
      <c r="P667" s="17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ht="15.7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7"/>
      <c r="P668" s="17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ht="15.7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7"/>
      <c r="P669" s="17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ht="15.7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7"/>
      <c r="P670" s="17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ht="15.7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7"/>
      <c r="P671" s="17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ht="15.7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7"/>
      <c r="P672" s="17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ht="15.7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7"/>
      <c r="P673" s="17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ht="15.7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7"/>
      <c r="P674" s="17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ht="15.7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7"/>
      <c r="P675" s="17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ht="15.7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7"/>
      <c r="P676" s="17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ht="15.7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7"/>
      <c r="P677" s="17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ht="15.7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7"/>
      <c r="P678" s="17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ht="15.7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7"/>
      <c r="P679" s="17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ht="15.7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7"/>
      <c r="P680" s="17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ht="15.7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7"/>
      <c r="P681" s="17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ht="15.7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7"/>
      <c r="P682" s="17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ht="15.7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7"/>
      <c r="P683" s="17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ht="15.7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7"/>
      <c r="P684" s="17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ht="15.7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7"/>
      <c r="P685" s="17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ht="15.7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7"/>
      <c r="P686" s="17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ht="15.7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7"/>
      <c r="P687" s="17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ht="15.7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7"/>
      <c r="P688" s="17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ht="15.7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7"/>
      <c r="P689" s="17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ht="15.7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7"/>
      <c r="P690" s="17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ht="15.7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7"/>
      <c r="P691" s="17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ht="15.7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7"/>
      <c r="P692" s="17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ht="15.7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7"/>
      <c r="P693" s="17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ht="15.7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7"/>
      <c r="P694" s="17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ht="15.7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7"/>
      <c r="P695" s="17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ht="15.7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7"/>
      <c r="P696" s="17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ht="15.7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7"/>
      <c r="P697" s="17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ht="15.7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17"/>
      <c r="P698" s="17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ht="15.7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7"/>
      <c r="P699" s="17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ht="15.7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17"/>
      <c r="P700" s="17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ht="15.7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7"/>
      <c r="P701" s="17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ht="15.7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7"/>
      <c r="P702" s="17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ht="15.7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7"/>
      <c r="P703" s="17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ht="15.7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7"/>
      <c r="P704" s="17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ht="15.7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7"/>
      <c r="P705" s="17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ht="15.7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7"/>
      <c r="P706" s="17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ht="15.7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7"/>
      <c r="P707" s="17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ht="15.7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7"/>
      <c r="P708" s="17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ht="15.7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7"/>
      <c r="P709" s="17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ht="15.7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7"/>
      <c r="P710" s="17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ht="15.7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7"/>
      <c r="P711" s="17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ht="15.7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7"/>
      <c r="P712" s="17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ht="15.7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7"/>
      <c r="P713" s="17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ht="15.7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7"/>
      <c r="P714" s="17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ht="15.7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7"/>
      <c r="P715" s="17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ht="15.7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7"/>
      <c r="P716" s="17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ht="15.7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7"/>
      <c r="P717" s="17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ht="15.7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7"/>
      <c r="P718" s="17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ht="15.7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7"/>
      <c r="P719" s="17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ht="15.7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7"/>
      <c r="P720" s="17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ht="15.7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7"/>
      <c r="P721" s="17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ht="15.7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7"/>
      <c r="P722" s="17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ht="15.7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7"/>
      <c r="P723" s="17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ht="15.7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7"/>
      <c r="P724" s="17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ht="15.7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7"/>
      <c r="P725" s="17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ht="15.7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7"/>
      <c r="P726" s="17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ht="15.7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7"/>
      <c r="P727" s="17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ht="15.7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7"/>
      <c r="P728" s="17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ht="15.7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7"/>
      <c r="P729" s="17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ht="15.7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7"/>
      <c r="P730" s="17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ht="15.7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7"/>
      <c r="P731" s="17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ht="15.7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7"/>
      <c r="P732" s="17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ht="15.7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7"/>
      <c r="P733" s="17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ht="15.7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7"/>
      <c r="P734" s="17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ht="15.7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7"/>
      <c r="P735" s="17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ht="15.7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17"/>
      <c r="P736" s="17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ht="15.7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17"/>
      <c r="P737" s="17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ht="15.7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17"/>
      <c r="P738" s="17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ht="15.7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17"/>
      <c r="P739" s="17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ht="15.7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17"/>
      <c r="P740" s="17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ht="15.7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17"/>
      <c r="P741" s="17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ht="15.7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17"/>
      <c r="P742" s="17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ht="15.7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17"/>
      <c r="P743" s="17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ht="15.7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17"/>
      <c r="P744" s="17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ht="15.7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17"/>
      <c r="P745" s="17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ht="15.7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17"/>
      <c r="P746" s="17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ht="15.7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17"/>
      <c r="P747" s="17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ht="15.7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17"/>
      <c r="P748" s="17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ht="15.7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17"/>
      <c r="P749" s="17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ht="15.7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17"/>
      <c r="P750" s="17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ht="15.7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17"/>
      <c r="P751" s="17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ht="15.7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17"/>
      <c r="P752" s="17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ht="15.7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17"/>
      <c r="P753" s="17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ht="15.7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17"/>
      <c r="P754" s="17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ht="15.7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17"/>
      <c r="P755" s="17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ht="15.7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17"/>
      <c r="P756" s="17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ht="15.7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17"/>
      <c r="P757" s="17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ht="15.7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17"/>
      <c r="P758" s="17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ht="15.7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17"/>
      <c r="P759" s="17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ht="15.7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17"/>
      <c r="P760" s="17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ht="15.7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17"/>
      <c r="P761" s="17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ht="15.7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17"/>
      <c r="P762" s="17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ht="15.7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17"/>
      <c r="P763" s="17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ht="15.7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17"/>
      <c r="P764" s="17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ht="15.7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17"/>
      <c r="P765" s="17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ht="15.7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17"/>
      <c r="P766" s="17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ht="15.7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17"/>
      <c r="P767" s="17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ht="15.7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17"/>
      <c r="P768" s="17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ht="15.7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17"/>
      <c r="P769" s="17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ht="15.7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17"/>
      <c r="P770" s="17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ht="15.7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17"/>
      <c r="P771" s="17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ht="15.7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17"/>
      <c r="P772" s="17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ht="15.7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17"/>
      <c r="P773" s="17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ht="15.7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17"/>
      <c r="P774" s="17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ht="15.7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17"/>
      <c r="P775" s="17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ht="15.7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17"/>
      <c r="P776" s="17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ht="15.7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17"/>
      <c r="P777" s="17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ht="15.7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17"/>
      <c r="P778" s="17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ht="15.7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17"/>
      <c r="P779" s="17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ht="15.7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17"/>
      <c r="P780" s="17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ht="15.7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17"/>
      <c r="P781" s="17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ht="15.7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17"/>
      <c r="P782" s="17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ht="15.7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17"/>
      <c r="P783" s="17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ht="15.7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17"/>
      <c r="P784" s="17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ht="15.7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17"/>
      <c r="P785" s="17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ht="15.7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17"/>
      <c r="P786" s="17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ht="15.7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17"/>
      <c r="P787" s="17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ht="15.7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17"/>
      <c r="P788" s="17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ht="15.7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17"/>
      <c r="P789" s="17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ht="15.7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17"/>
      <c r="P790" s="17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ht="15.7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17"/>
      <c r="P791" s="17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ht="15.7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17"/>
      <c r="P792" s="17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ht="15.7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17"/>
      <c r="P793" s="17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ht="15.7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17"/>
      <c r="P794" s="17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ht="15.7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17"/>
      <c r="P795" s="17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ht="15.7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17"/>
      <c r="P796" s="17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ht="15.7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17"/>
      <c r="P797" s="17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ht="15.7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17"/>
      <c r="P798" s="17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ht="15.7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17"/>
      <c r="P799" s="17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ht="15.7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17"/>
      <c r="P800" s="17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ht="15.7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17"/>
      <c r="P801" s="17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ht="15.7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17"/>
      <c r="P802" s="17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ht="15.7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17"/>
      <c r="P803" s="17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ht="15.7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17"/>
      <c r="P804" s="17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ht="15.7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17"/>
      <c r="P805" s="17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ht="15.7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17"/>
      <c r="P806" s="17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ht="15.7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17"/>
      <c r="P807" s="17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ht="15.7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17"/>
      <c r="P808" s="17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ht="15.7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17"/>
      <c r="P809" s="17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ht="15.7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17"/>
      <c r="P810" s="17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ht="15.7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17"/>
      <c r="P811" s="17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ht="15.7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17"/>
      <c r="P812" s="17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ht="15.7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17"/>
      <c r="P813" s="17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ht="15.7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17"/>
      <c r="P814" s="17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ht="15.7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17"/>
      <c r="P815" s="17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ht="15.7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17"/>
      <c r="P816" s="17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ht="15.7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17"/>
      <c r="P817" s="17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ht="15.7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17"/>
      <c r="P818" s="17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ht="15.7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17"/>
      <c r="P819" s="17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ht="15.7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17"/>
      <c r="P820" s="17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ht="15.7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17"/>
      <c r="P821" s="17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ht="15.7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17"/>
      <c r="P822" s="17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ht="15.7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17"/>
      <c r="P823" s="17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ht="15.7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17"/>
      <c r="P824" s="17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ht="15.7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17"/>
      <c r="P825" s="17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ht="15.7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17"/>
      <c r="P826" s="17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ht="15.7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17"/>
      <c r="P827" s="17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ht="15.7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17"/>
      <c r="P828" s="17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ht="15.7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17"/>
      <c r="P829" s="17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ht="15.7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17"/>
      <c r="P830" s="17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ht="15.7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17"/>
      <c r="P831" s="17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ht="15.7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17"/>
      <c r="P832" s="17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ht="15.7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17"/>
      <c r="P833" s="17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ht="15.7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17"/>
      <c r="P834" s="17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ht="15.7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17"/>
      <c r="P835" s="17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ht="15.7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17"/>
      <c r="P836" s="17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ht="15.7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17"/>
      <c r="P837" s="17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ht="15.7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17"/>
      <c r="P838" s="17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ht="15.7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17"/>
      <c r="P839" s="17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ht="15.7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17"/>
      <c r="P840" s="17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ht="15.7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17"/>
      <c r="P841" s="17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ht="15.7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17"/>
      <c r="P842" s="17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ht="15.7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17"/>
      <c r="P843" s="17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ht="15.7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17"/>
      <c r="P844" s="17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ht="15.7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17"/>
      <c r="P845" s="17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ht="15.7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17"/>
      <c r="P846" s="17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ht="15.7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17"/>
      <c r="P847" s="17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ht="15.7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17"/>
      <c r="P848" s="17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ht="15.7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17"/>
      <c r="P849" s="17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ht="15.7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17"/>
      <c r="P850" s="17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ht="15.7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17"/>
      <c r="P851" s="17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ht="15.7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17"/>
      <c r="P852" s="17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ht="15.7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17"/>
      <c r="P853" s="17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ht="15.7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17"/>
      <c r="P854" s="17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ht="15.7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17"/>
      <c r="P855" s="17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ht="15.7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17"/>
      <c r="P856" s="17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ht="15.7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17"/>
      <c r="P857" s="17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ht="15.7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17"/>
      <c r="P858" s="17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ht="15.7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17"/>
      <c r="P859" s="17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ht="15.7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17"/>
      <c r="P860" s="17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ht="15.7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17"/>
      <c r="P861" s="17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ht="15.7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17"/>
      <c r="P862" s="17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ht="15.7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17"/>
      <c r="P863" s="17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ht="15.7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17"/>
      <c r="P864" s="17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ht="15.7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17"/>
      <c r="P865" s="17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ht="15.7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17"/>
      <c r="P866" s="17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ht="15.7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17"/>
      <c r="P867" s="17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ht="15.7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17"/>
      <c r="P868" s="17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ht="15.7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17"/>
      <c r="P869" s="17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ht="15.7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17"/>
      <c r="P870" s="17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ht="15.7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17"/>
      <c r="P871" s="17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ht="15.7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17"/>
      <c r="P872" s="17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ht="15.7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17"/>
      <c r="P873" s="17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ht="15.7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17"/>
      <c r="P874" s="17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ht="15.7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17"/>
      <c r="P875" s="17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ht="15.7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17"/>
      <c r="P876" s="17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ht="15.7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17"/>
      <c r="P877" s="17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ht="15.7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17"/>
      <c r="P878" s="17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ht="15.7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17"/>
      <c r="P879" s="17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ht="15.7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17"/>
      <c r="P880" s="17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ht="15.7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17"/>
      <c r="P881" s="17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ht="15.7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17"/>
      <c r="P882" s="17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ht="15.7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17"/>
      <c r="P883" s="17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ht="15.7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17"/>
      <c r="P884" s="17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ht="15.7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17"/>
      <c r="P885" s="17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ht="15.7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17"/>
      <c r="P886" s="17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ht="15.7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17"/>
      <c r="P887" s="17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ht="15.7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17"/>
      <c r="P888" s="17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ht="15.7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17"/>
      <c r="P889" s="17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ht="15.7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17"/>
      <c r="P890" s="17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ht="15.7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17"/>
      <c r="P891" s="17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ht="15.7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17"/>
      <c r="P892" s="17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ht="15.7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17"/>
      <c r="P893" s="17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ht="15.7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17"/>
      <c r="P894" s="17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ht="15.7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17"/>
      <c r="P895" s="17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ht="15.7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17"/>
      <c r="P896" s="17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ht="15.7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17"/>
      <c r="P897" s="17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ht="15.7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17"/>
      <c r="P898" s="17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ht="15.7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17"/>
      <c r="P899" s="17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ht="15.7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17"/>
      <c r="P900" s="17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ht="15.7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17"/>
      <c r="P901" s="17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ht="15.7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17"/>
      <c r="P902" s="17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ht="15.7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17"/>
      <c r="P903" s="17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ht="15.7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17"/>
      <c r="P904" s="17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ht="15.7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17"/>
      <c r="P905" s="17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ht="15.7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17"/>
      <c r="P906" s="17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ht="15.7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17"/>
      <c r="P907" s="17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ht="15.7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17"/>
      <c r="P908" s="17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ht="15.7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17"/>
      <c r="P909" s="17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ht="15.7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17"/>
      <c r="P910" s="17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ht="15.7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17"/>
      <c r="P911" s="17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ht="15.7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17"/>
      <c r="P912" s="17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ht="15.7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17"/>
      <c r="P913" s="17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ht="15.7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17"/>
      <c r="P914" s="17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ht="15.7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17"/>
      <c r="P915" s="17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ht="15.7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17"/>
      <c r="P916" s="17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ht="15.7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17"/>
      <c r="P917" s="17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ht="15.7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17"/>
      <c r="P918" s="17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ht="15.7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17"/>
      <c r="P919" s="17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ht="15.7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17"/>
      <c r="P920" s="17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ht="15.7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17"/>
      <c r="P921" s="17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ht="15.7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17"/>
      <c r="P922" s="17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ht="15.7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17"/>
      <c r="P923" s="17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ht="15.7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17"/>
      <c r="P924" s="17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ht="15.7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17"/>
      <c r="P925" s="17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ht="15.7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17"/>
      <c r="P926" s="17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ht="15.7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17"/>
      <c r="P927" s="17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ht="15.7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17"/>
      <c r="P928" s="17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ht="15.7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17"/>
      <c r="P929" s="17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ht="15.7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17"/>
      <c r="P930" s="17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ht="15.7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17"/>
      <c r="P931" s="17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ht="15.7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17"/>
      <c r="P932" s="17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ht="15.7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17"/>
      <c r="P933" s="17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ht="15.7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17"/>
      <c r="P934" s="17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ht="15.7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17"/>
      <c r="P935" s="17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ht="15.7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17"/>
      <c r="P936" s="17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ht="15.7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17"/>
      <c r="P937" s="17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ht="15.7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17"/>
      <c r="P938" s="17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ht="15.7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17"/>
      <c r="P939" s="17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ht="15.7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17"/>
      <c r="P940" s="17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ht="15.7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17"/>
      <c r="P941" s="17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ht="15.7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17"/>
      <c r="P942" s="17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ht="15.7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17"/>
      <c r="P943" s="17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ht="15.7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17"/>
      <c r="P944" s="17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ht="15.7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17"/>
      <c r="P945" s="17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ht="15.7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17"/>
      <c r="P946" s="17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ht="15.7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17"/>
      <c r="P947" s="17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ht="15.7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17"/>
      <c r="P948" s="17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ht="15.7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17"/>
      <c r="P949" s="17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ht="15.7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17"/>
      <c r="P950" s="17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ht="15.7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17"/>
      <c r="P951" s="17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ht="15.7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17"/>
      <c r="P952" s="17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ht="15.7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17"/>
      <c r="P953" s="17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ht="15.7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17"/>
      <c r="P954" s="17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ht="15.7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17"/>
      <c r="P955" s="17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ht="15.7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17"/>
      <c r="P956" s="17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ht="15.7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17"/>
      <c r="P957" s="17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ht="15.7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17"/>
      <c r="P958" s="17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ht="15.7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17"/>
      <c r="P959" s="17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ht="15.7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17"/>
      <c r="P960" s="17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ht="15.7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17"/>
      <c r="P961" s="17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ht="15.7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17"/>
      <c r="P962" s="17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ht="15.7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17"/>
      <c r="P963" s="17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ht="15.7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17"/>
      <c r="P964" s="17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ht="15.7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17"/>
      <c r="P965" s="17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ht="15.7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17"/>
      <c r="P966" s="17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ht="15.7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17"/>
      <c r="P967" s="17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ht="15.7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17"/>
      <c r="P968" s="17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ht="15.7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17"/>
      <c r="P969" s="17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ht="15.7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17"/>
      <c r="P970" s="17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ht="15.7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17"/>
      <c r="P971" s="17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ht="15.7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17"/>
      <c r="P972" s="17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ht="15.7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17"/>
      <c r="P973" s="17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ht="15.7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17"/>
      <c r="P974" s="17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ht="15.7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17"/>
      <c r="P975" s="17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ht="15.7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17"/>
      <c r="P976" s="17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ht="15.7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17"/>
      <c r="P977" s="17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ht="15.7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17"/>
      <c r="P978" s="17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ht="15.7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17"/>
      <c r="P979" s="17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ht="15.7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17"/>
      <c r="P980" s="17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ht="15.7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17"/>
      <c r="P981" s="17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ht="15.7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17"/>
      <c r="P982" s="17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ht="15.7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17"/>
      <c r="P983" s="17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ht="15.7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17"/>
      <c r="P984" s="17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ht="15.7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17"/>
      <c r="P985" s="17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ht="15.7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17"/>
      <c r="P986" s="17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ht="15.7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17"/>
      <c r="P987" s="17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ht="15.7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17"/>
      <c r="P988" s="17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ht="15.7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17"/>
      <c r="P989" s="17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ht="15.7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17"/>
      <c r="P990" s="17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ht="15.7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17"/>
      <c r="P991" s="17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ht="15.7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17"/>
      <c r="P992" s="17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ht="15.7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17"/>
      <c r="P993" s="17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ht="15.7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17"/>
      <c r="P994" s="17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ht="15.7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17"/>
      <c r="P995" s="17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ht="15.7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17"/>
      <c r="P996" s="17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ht="15.7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17"/>
      <c r="P997" s="17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ht="15.7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17"/>
      <c r="P998" s="17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ht="15.7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17"/>
      <c r="P999" s="17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ht="15.7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17"/>
      <c r="P1000" s="17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ht="15.75" customHeight="1">
      <c r="A1001" s="1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17"/>
      <c r="P1001" s="17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ht="15.75" customHeight="1">
      <c r="A1002" s="1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17"/>
      <c r="P1002" s="17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</sheetData>
  <conditionalFormatting sqref="A1:A21">
    <cfRule type="notContainsBlanks" dxfId="0" priority="1">
      <formula>LEN(TRIM(A1))&gt;0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2021-05-16T07:52:37Z</dcterms:created>
  <dc:creator>User</dc:creator>
</cp:coreProperties>
</file>