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75" windowWidth="15255" windowHeight="7770" tabRatio="618"/>
  </bookViews>
  <sheets>
    <sheet name="Cover page" sheetId="11" r:id="rId1"/>
    <sheet name="Document History" sheetId="12" r:id="rId2"/>
    <sheet name="Table of contents" sheetId="14" r:id="rId3"/>
    <sheet name="Ref" sheetId="15" r:id="rId4"/>
    <sheet name="OPC Types" sheetId="18" r:id="rId5"/>
    <sheet name="OBU_PROXY" sheetId="19" r:id="rId6"/>
    <sheet name="RMR Messages" sheetId="20" r:id="rId7"/>
    <sheet name="OBU_VER" sheetId="39" r:id="rId8"/>
    <sheet name="GPS" sheetId="21" r:id="rId9"/>
    <sheet name="OBU_CUSTOM" sheetId="34" r:id="rId10"/>
    <sheet name="Data Types" sheetId="22" r:id="rId11"/>
    <sheet name="CMD_FBCK" sheetId="23" r:id="rId12"/>
    <sheet name="EVC_TRU" sheetId="24" r:id="rId13"/>
    <sheet name="GSM_R" sheetId="38" r:id="rId14"/>
    <sheet name="GSM_R_AT" sheetId="25" r:id="rId15"/>
    <sheet name="ATB_ARR" sheetId="26" r:id="rId16"/>
    <sheet name="RACK_MM" sheetId="27" r:id="rId17"/>
    <sheet name="RACK_OP" sheetId="28" r:id="rId18"/>
    <sheet name="RACK_INIT" sheetId="29" r:id="rId19"/>
    <sheet name="COMET_INIT" sheetId="30" r:id="rId20"/>
    <sheet name="RMR_EVENT" sheetId="31" r:id="rId21"/>
    <sheet name="RMR_PERIODIC" sheetId="32" r:id="rId22"/>
    <sheet name="EVC_MM" sheetId="36" r:id="rId23"/>
    <sheet name="PHASE_3" sheetId="33" r:id="rId24"/>
    <sheet name="Data Volume" sheetId="35" r:id="rId25"/>
  </sheets>
  <definedNames>
    <definedName name="_Toc487427584" localSheetId="12">EVC_TRU!$E$112</definedName>
    <definedName name="_xlnm.Print_Titles" localSheetId="1">'Document History'!$1:$5</definedName>
    <definedName name="_xlnm.Print_Area" localSheetId="0">'Cover page'!$A$1:$I$13</definedName>
    <definedName name="_xlnm.Print_Area" localSheetId="1">'Document History'!$A:$E</definedName>
  </definedNames>
  <calcPr calcId="145621"/>
</workbook>
</file>

<file path=xl/calcChain.xml><?xml version="1.0" encoding="utf-8"?>
<calcChain xmlns="http://schemas.openxmlformats.org/spreadsheetml/2006/main">
  <c r="E30" i="20" l="1"/>
  <c r="E42" i="20"/>
  <c r="E6" i="20"/>
  <c r="D1" i="38" l="1"/>
  <c r="C1" i="38"/>
  <c r="B1" i="38"/>
  <c r="D1" i="36" l="1"/>
  <c r="C1" i="36"/>
  <c r="B1" i="36"/>
  <c r="D1" i="32" l="1"/>
  <c r="C1" i="32"/>
  <c r="B1" i="32"/>
  <c r="D1" i="31"/>
  <c r="C1" i="31"/>
  <c r="B1" i="31"/>
  <c r="D1" i="30"/>
  <c r="C1" i="30"/>
  <c r="B1" i="30"/>
  <c r="D1" i="25"/>
  <c r="C1" i="25"/>
  <c r="B1" i="25"/>
  <c r="D1" i="24"/>
  <c r="D1" i="23"/>
  <c r="D1" i="20"/>
  <c r="C1" i="23"/>
  <c r="B1" i="23"/>
  <c r="E36" i="35" l="1"/>
  <c r="E33" i="35"/>
  <c r="E34" i="35"/>
  <c r="E32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13" i="35"/>
  <c r="E7" i="35"/>
  <c r="E8" i="35"/>
  <c r="E9" i="35"/>
  <c r="E10" i="35"/>
  <c r="E6" i="35"/>
  <c r="C1" i="20" l="1"/>
  <c r="B1" i="20"/>
  <c r="C1" i="24"/>
  <c r="B1" i="24"/>
  <c r="G1" i="12" l="1"/>
  <c r="A6" i="11" s="1"/>
  <c r="G2" i="12" l="1"/>
  <c r="B7" i="11" s="1"/>
  <c r="G3" i="12"/>
  <c r="G12" i="11" s="1"/>
  <c r="E3" i="21"/>
  <c r="E2" i="21" s="1"/>
  <c r="E4" i="21" s="1"/>
  <c r="E16" i="20" s="1"/>
  <c r="B1" i="12" l="1"/>
  <c r="E1" i="12"/>
  <c r="G2" i="18"/>
  <c r="E2" i="18" l="1"/>
  <c r="F2" i="18"/>
  <c r="D2" i="18" l="1"/>
</calcChain>
</file>

<file path=xl/sharedStrings.xml><?xml version="1.0" encoding="utf-8"?>
<sst xmlns="http://schemas.openxmlformats.org/spreadsheetml/2006/main" count="3363" uniqueCount="1757">
  <si>
    <t>Description</t>
  </si>
  <si>
    <t>…</t>
  </si>
  <si>
    <t>J</t>
  </si>
  <si>
    <t>Failure</t>
  </si>
  <si>
    <t>Signature</t>
  </si>
  <si>
    <t>DATE</t>
  </si>
  <si>
    <t>ESTABLISHED</t>
  </si>
  <si>
    <t>CHECKED</t>
  </si>
  <si>
    <t>VALIDATED</t>
  </si>
  <si>
    <t>APPROVED</t>
  </si>
  <si>
    <t>DISTRIBUTION</t>
  </si>
  <si>
    <t>Confidentiality Category</t>
  </si>
  <si>
    <t>Control Category</t>
  </si>
  <si>
    <t>Restricted</t>
  </si>
  <si>
    <r>
      <t xml:space="preserve">Normal
</t>
    </r>
    <r>
      <rPr>
        <sz val="7"/>
        <rFont val="FuturaA Bk BT"/>
        <family val="2"/>
      </rPr>
      <t>X</t>
    </r>
  </si>
  <si>
    <t>Controlled</t>
  </si>
  <si>
    <r>
      <t xml:space="preserve">Not Controlled
</t>
    </r>
    <r>
      <rPr>
        <sz val="7"/>
        <rFont val="FuturaA Bk BT"/>
        <family val="2"/>
      </rPr>
      <t>X</t>
    </r>
  </si>
  <si>
    <t>CONFIDENTIAL.
Tutti i diritti sono riservati.
All rights reserved.</t>
  </si>
  <si>
    <t>Passing on and copying of this document, use and communication of its content are not permitted without prior written ALSTOM authori</t>
  </si>
  <si>
    <t>Lang.</t>
  </si>
  <si>
    <t>N.Shts</t>
  </si>
  <si>
    <t>EN</t>
  </si>
  <si>
    <t>Reference:</t>
  </si>
  <si>
    <t xml:space="preserve">abcd </t>
  </si>
  <si>
    <t>DOCUMENT REVISIONS</t>
  </si>
  <si>
    <t>Revision</t>
  </si>
  <si>
    <t>Author</t>
  </si>
  <si>
    <t>Date</t>
  </si>
  <si>
    <t>Comments</t>
  </si>
  <si>
    <t>Search of last date</t>
  </si>
  <si>
    <t>Search of corresponding name</t>
  </si>
  <si>
    <t>This file contains automatic filling of the cover and history page.</t>
  </si>
  <si>
    <t>RMR – RMR Support System</t>
  </si>
  <si>
    <r>
      <t xml:space="preserve">OPC Interface
</t>
    </r>
    <r>
      <rPr>
        <b/>
        <sz val="14"/>
        <rFont val="Arial"/>
        <family val="2"/>
      </rPr>
      <t>INTERFACE DESCRIPTION</t>
    </r>
  </si>
  <si>
    <t>Alstom Charleroi</t>
  </si>
  <si>
    <t>Rue Cambier-Dupret, 50-52
6000 Charleroi
B-Belgium</t>
  </si>
  <si>
    <t>P. ROSE</t>
  </si>
  <si>
    <t>First draft for RMR Support system Baseline 3.0</t>
  </si>
  <si>
    <t>Included comments from MDE
Added COMET_PERIODIC message type
Added OBU_PROXY sheet</t>
  </si>
  <si>
    <t>Updated GPS data GPS_VALIDITY field
Added WATCHDOG in SSYS_DATA_TYPE
sheet "Data Types": added "sending rule" column
Updated COMET_EVC_CUR_CONFIG_VERSION lenght &amp; example
Added comments from MDE
- sheet "RMR message": updated line 8
- sheet "RMR message": added Type "mixed data"
- sheet "RMR message": added message markers
- sheet "RMR message": added size column
- sheet "RMR message": updatee OBU_DATA_TYPE comment
- sheet "RMR message": updatee SSYS_DATA_TYPE comment
- sheet "RMR message": added comment line 40
- sheet "RMR message": updated CMD_CODE comment
- sheet "GPS": added size column
- sheet "Data Types": added "corresponding code" column
- updated COMET_EVC_STATUS to COMET_EVC_MODE
- updated COMET_ACCELEROMETER comment
- COMET_PERIODIC message sending algo mentioned</t>
  </si>
  <si>
    <t>updated EVC_TRU tab (message decoding in function of EVC_TRU version)
updated COMET_EVC_CUR_PRJ_BASELINE
updated COMET_EVC_CUR_GATC_BASELINE
updated COMET_EVC_PRJ_BASELINE_NOTIF
updated COMET_EVC_PRJ_BASELINE_CONFIRM
Added "S2K Event", "S2K Function" and "S2K Event Class" columns for all decoded fields
Sheet CMD_FBCK: keep only S2K tag: CMD_FEEDBACK
Added "OBU type applicability" in OBU Types 
Added FILIO &amp; ETH data Types
Update OPC tags content for DRU_EVC, DRU_EVC_CORE, DRU_EVC_TIU, DRU_DMI, DRU_EIRENE, DRU_TRU, DRU_EVC_MM</t>
  </si>
  <si>
    <t>Renamed RMR_INIT to RACK_INIT OPC tag
Removed handling of TRU_NID_MESSAGE 2, 4, 5, 6, 7, 10 &amp; 11
Updated EVC_TRU version
Added TRU_NID_MESSAGE 8 (DRU_STM packet 77)
Define only one OPC tag linked to COMET_INIT message</t>
  </si>
  <si>
    <t>Added EVC_TRU message format and references</t>
  </si>
  <si>
    <t>Released v1.0</t>
  </si>
  <si>
    <t>1.0_draftA</t>
  </si>
  <si>
    <t>1.0_draftB</t>
  </si>
  <si>
    <t>1.0_draftC</t>
  </si>
  <si>
    <t>1.0_draftC2</t>
  </si>
  <si>
    <t>1.0_draftD</t>
  </si>
  <si>
    <t>1.0_draftE</t>
  </si>
  <si>
    <t>1.0</t>
  </si>
  <si>
    <t>PHASE_3</t>
  </si>
  <si>
    <t>Future GSM-R monitoring messages</t>
  </si>
  <si>
    <t>COMET_INIT</t>
  </si>
  <si>
    <t>Comet Initialisation messages</t>
  </si>
  <si>
    <t>RACK_INIT</t>
  </si>
  <si>
    <t>RMR Rack Initialisation messages</t>
  </si>
  <si>
    <t>RACK_OP</t>
  </si>
  <si>
    <t>RMR Rack Operational messages</t>
  </si>
  <si>
    <t>RACK_MM</t>
  </si>
  <si>
    <t>RMR Rack maintenance manager messages</t>
  </si>
  <si>
    <t>ATB messages</t>
  </si>
  <si>
    <t>GSM_R</t>
  </si>
  <si>
    <t>GSM-R monitoring messages</t>
  </si>
  <si>
    <t>EVC_TRU</t>
  </si>
  <si>
    <t>TRU messages</t>
  </si>
  <si>
    <t>CMD_FBCK</t>
  </si>
  <si>
    <t>Command feedback messages</t>
  </si>
  <si>
    <t>Data Types</t>
  </si>
  <si>
    <t>GPS</t>
  </si>
  <si>
    <t>RMR Messages</t>
  </si>
  <si>
    <t>OBU_PROXY</t>
  </si>
  <si>
    <t>OBU Proxy</t>
  </si>
  <si>
    <t>OPC Types</t>
  </si>
  <si>
    <t>Sheet name</t>
  </si>
  <si>
    <t>Title</t>
  </si>
  <si>
    <t>Table of contents</t>
  </si>
  <si>
    <t>GATC_CRL_DESG_0652_1.5.doc</t>
  </si>
  <si>
    <t>1.5</t>
  </si>
  <si>
    <t>GATC/CRL/DESG/0652</t>
  </si>
  <si>
    <t>Ref 5</t>
  </si>
  <si>
    <t>SUBSET-026-8 v330.doc</t>
  </si>
  <si>
    <t>3.3.0</t>
  </si>
  <si>
    <t>SUBSET-026-8</t>
  </si>
  <si>
    <t>Ref 4</t>
  </si>
  <si>
    <t>SUBSET-026-7 v330.doc</t>
  </si>
  <si>
    <t>SUBSET-026-7</t>
  </si>
  <si>
    <t>Ref 3</t>
  </si>
  <si>
    <t>SUBSET-027v300.doc</t>
  </si>
  <si>
    <t>3.0.0</t>
  </si>
  <si>
    <t>SUBSET-027</t>
  </si>
  <si>
    <t>Ref 2</t>
  </si>
  <si>
    <t>TRV1429000478_SyRSAD_TRU.docx</t>
  </si>
  <si>
    <t>0.5</t>
  </si>
  <si>
    <t>TRV1429000478</t>
  </si>
  <si>
    <t>Ref 1</t>
  </si>
  <si>
    <t>References</t>
  </si>
  <si>
    <r>
      <t>This type is named "</t>
    </r>
    <r>
      <rPr>
        <b/>
        <u/>
        <sz val="11"/>
        <color indexed="8"/>
        <rFont val="Calibri"/>
        <family val="2"/>
      </rPr>
      <t>Event</t>
    </r>
    <r>
      <rPr>
        <sz val="10"/>
        <rFont val="Arial"/>
        <family val="2"/>
      </rPr>
      <t>" in this document</t>
    </r>
  </si>
  <si>
    <t>A RMR event tag shall be encoded as following:</t>
  </si>
  <si>
    <t>The GPS information</t>
  </si>
  <si>
    <t>The event information itself</t>
  </si>
  <si>
    <t>For each RMR event, a S2K event shall be generated from the following information:</t>
  </si>
  <si>
    <t>Most of the OPC tags are related to RMR event, which have to be correlated to GPS information (position, time…)</t>
  </si>
  <si>
    <r>
      <t>This type is named "</t>
    </r>
    <r>
      <rPr>
        <b/>
        <u/>
        <sz val="11"/>
        <color indexed="8"/>
        <rFont val="Calibri"/>
        <family val="2"/>
      </rPr>
      <t>String</t>
    </r>
    <r>
      <rPr>
        <sz val="10"/>
        <rFont val="Arial"/>
        <family val="2"/>
      </rPr>
      <t>" in this document</t>
    </r>
  </si>
  <si>
    <t>This type is an OPC standard</t>
  </si>
  <si>
    <t>2. String:</t>
  </si>
  <si>
    <r>
      <t>This type is named "</t>
    </r>
    <r>
      <rPr>
        <b/>
        <u/>
        <sz val="11"/>
        <color indexed="8"/>
        <rFont val="Calibri"/>
        <family val="2"/>
      </rPr>
      <t>Integer</t>
    </r>
    <r>
      <rPr>
        <sz val="10"/>
        <rFont val="Arial"/>
        <family val="2"/>
      </rPr>
      <t>" in this document</t>
    </r>
  </si>
  <si>
    <t xml:space="preserve">1. Integer: </t>
  </si>
  <si>
    <t>The following OPC types are:</t>
  </si>
  <si>
    <t>OBU_Proxy.FLEET2.3346.CONNECTION_STATUS</t>
  </si>
  <si>
    <t>OBU_Proxy.FLEET1.27853346.CONNECTION_STATUS</t>
  </si>
  <si>
    <t>OBU_Proxy.FLEET1.27853345.CONNECTION_STATUS</t>
  </si>
  <si>
    <t>OBU_Proxy.DEGRADED_MODE</t>
  </si>
  <si>
    <t>OBU_Proxy.ERROR_MSG</t>
  </si>
  <si>
    <t>Example:</t>
  </si>
  <si>
    <t>See SwRS OBU_Proxy for more information (SwRS OBU_Proxy: RMR/CRL/DESG/0662)</t>
  </si>
  <si>
    <t>Important remark:</t>
  </si>
  <si>
    <t>Maintenance</t>
  </si>
  <si>
    <t>OBU Proxy Degraded mode</t>
  </si>
  <si>
    <t>String</t>
  </si>
  <si>
    <t>OBU_Proxy degraded mode</t>
  </si>
  <si>
    <t>OBU Proxy Error Message</t>
  </si>
  <si>
    <t>Error message</t>
  </si>
  <si>
    <t>S2K function</t>
  </si>
  <si>
    <t>S2K Event</t>
  </si>
  <si>
    <t>OPC type</t>
  </si>
  <si>
    <t>OPC tag</t>
  </si>
  <si>
    <t>Example</t>
  </si>
  <si>
    <t>Type</t>
  </si>
  <si>
    <t>Comment</t>
  </si>
  <si>
    <t>Function/OBU/ConnectionStatus</t>
  </si>
  <si>
    <t>OBU Connection status</t>
  </si>
  <si>
    <t>CONNECTION_STATUS</t>
  </si>
  <si>
    <t>S2K Function</t>
  </si>
  <si>
    <t>OPC tags specific to OBU (there is one tag for each OBU)</t>
  </si>
  <si>
    <t>Checksum associated to the file identified in the command parameters (CMD_PARAM)
0 if not applicable</t>
  </si>
  <si>
    <t>CMD_CKS</t>
  </si>
  <si>
    <t>Parameters related to the code (if any)</t>
  </si>
  <si>
    <t>CMD_PARAM</t>
  </si>
  <si>
    <t>Codification of the command.
The list of commands is available in appendices of OBU interface document.</t>
  </si>
  <si>
    <t>CMD_CODE</t>
  </si>
  <si>
    <t>Element</t>
  </si>
  <si>
    <t>Nb</t>
  </si>
  <si>
    <t>When SSYS_DATA_TYPE=CMD or CMD&amp;FBCK, SSYS_DATA is formatted as following (pipe (|) separated fields):</t>
  </si>
  <si>
    <t>When SSYS_DATA_TYPE=WATCHDOG,                SSYS_DATA contains the time expressed as hh:mm:ss</t>
  </si>
  <si>
    <t>When SSYS_DATA_TYPE=ACK,                                SSYS_DATA contains the  OBU_ACK of the received message to acknowledge</t>
  </si>
  <si>
    <t>mixed data</t>
  </si>
  <si>
    <t>Data sent by RMR Support System to OBU</t>
  </si>
  <si>
    <t>SSYS_DATA</t>
  </si>
  <si>
    <t>The length of SSYS_DATA field</t>
  </si>
  <si>
    <t>SSYS_DATA_LEN</t>
  </si>
  <si>
    <t xml:space="preserve">A code (ASCII formatted) describing each message transmitted
- "1": MSG_ACK -&gt; acknowledge in reply to an OBU to RMR_SSYS data message
- "2": WATCHDOG -&gt; a watchdog msg sent by RMR Support System to OBU
- "3": CMD -&gt;  a command sent by RMR Support System to OBU
- "4": CMD&amp;FBCK -&gt; a command sent by RMR Support System to OBU. The OBU shall send back feedback to OBU.  </t>
  </si>
  <si>
    <t>SSYS_DATA_TYPE</t>
  </si>
  <si>
    <t>Version of this structure</t>
  </si>
  <si>
    <t>SSYS_VER</t>
  </si>
  <si>
    <t xml:space="preserve">SSYS_CNT shall be set to
- 0 for acknowledgement messages (SSYS_DATA_TYPE = ACK)
- a message counter for commands (SSYS_DATA_TYPE = CMD or CMD&amp;FBCK). This counter shall:
   * start at one at start of the RMR Ssys. 
   * be increased by one for each message sent. </t>
  </si>
  <si>
    <t>SSYS_CNT</t>
  </si>
  <si>
    <t>&lt;S1&gt; and &lt;/S1&gt;</t>
  </si>
  <si>
    <t>Message markers</t>
  </si>
  <si>
    <t>-</t>
  </si>
  <si>
    <t>Size (bytes)</t>
  </si>
  <si>
    <t>All characters of the commnd are ASCII encoded</t>
  </si>
  <si>
    <t>Operator Command</t>
  </si>
  <si>
    <t>SSYS_CMD</t>
  </si>
  <si>
    <t>The Command to be sent to the OBU</t>
  </si>
  <si>
    <t>RMR SSys -&gt; OBU</t>
  </si>
  <si>
    <t>OBU data (Ascii or binary, depends on OBU_DATA_TYPE)</t>
  </si>
  <si>
    <t>OBU_DATA</t>
  </si>
  <si>
    <t>The length of OBU_DATA field</t>
  </si>
  <si>
    <t>OBU_DATA_LEN</t>
  </si>
  <si>
    <t>This field contains specific information (depends on OBU_VER)</t>
  </si>
  <si>
    <t>OBU_CUSTOM</t>
  </si>
  <si>
    <t>see 'Data Types' sheet</t>
  </si>
  <si>
    <t>A code (ASCII formatted) describing each message transmitted. See "Data Types" sheet for correspondence with data Types.</t>
  </si>
  <si>
    <t>OBU_DATA_TYPE</t>
  </si>
  <si>
    <t>see 'GPS' sheet</t>
  </si>
  <si>
    <t>GPS data</t>
  </si>
  <si>
    <t>OBU_GPS</t>
  </si>
  <si>
    <t>Message ID to be acknowledged (0 means no acknowledgement, other values means that ACK message has to be sent by RMR Ssys to OBU)</t>
  </si>
  <si>
    <t>OBU_ACK</t>
  </si>
  <si>
    <t>String (16 chars for Rack, 8 chars for COMET)</t>
  </si>
  <si>
    <t>OBU identification. It shall be unique. Depending on project, it can be:
- IMEI code (RMR Rack)
- NID_ENGINE (Comet)</t>
  </si>
  <si>
    <t>OBU_ID</t>
  </si>
  <si>
    <t>Version of this structure (may depend on OBU)</t>
  </si>
  <si>
    <t>OBU_VER</t>
  </si>
  <si>
    <t>&lt;G1&gt; and &lt;/G1&gt;</t>
  </si>
  <si>
    <t>The complete RMR message sent by the OBU</t>
  </si>
  <si>
    <t>OBU_MSG</t>
  </si>
  <si>
    <t>OBU-&gt;RMR SSys</t>
  </si>
  <si>
    <t>Nb of OPC tags COMET</t>
  </si>
  <si>
    <t>Full GPS information provided</t>
  </si>
  <si>
    <t>All fields</t>
  </si>
  <si>
    <t>Partial GPS information provided</t>
  </si>
  <si>
    <t>GPS_VALIDITY, GPS_TIME,  GPS_DATE, GPS_SATELLITE_NB</t>
  </si>
  <si>
    <t>No other data provided</t>
  </si>
  <si>
    <t>GPS_VALIDITY</t>
  </si>
  <si>
    <t>the GPS_TIME and GPS_DATE fields shall contain the EVC Date &amp; Time</t>
  </si>
  <si>
    <t>GPS_VALIDITY, GPS_TIME,  GPS_DATE</t>
  </si>
  <si>
    <t>Filled fields</t>
  </si>
  <si>
    <t>A measure of the geometric quality of a GPS satellite configuration in the sky. HDOP is a factor in determining the relative accuracy of a horizontal position. The smaller the DOP number, the better the geometry.</t>
  </si>
  <si>
    <r>
      <t xml:space="preserve">HDOP = </t>
    </r>
    <r>
      <rPr>
        <b/>
        <u/>
        <sz val="11"/>
        <color indexed="8"/>
        <rFont val="Calibri"/>
        <family val="2"/>
      </rPr>
      <t>H</t>
    </r>
    <r>
      <rPr>
        <u/>
        <sz val="11"/>
        <color indexed="8"/>
        <rFont val="Calibri"/>
        <family val="2"/>
      </rPr>
      <t xml:space="preserve">orizontal </t>
    </r>
    <r>
      <rPr>
        <b/>
        <u/>
        <sz val="11"/>
        <color indexed="8"/>
        <rFont val="Calibri"/>
        <family val="2"/>
      </rPr>
      <t>D</t>
    </r>
    <r>
      <rPr>
        <u/>
        <sz val="11"/>
        <color indexed="8"/>
        <rFont val="Calibri"/>
        <family val="2"/>
      </rPr>
      <t xml:space="preserve">ilution </t>
    </r>
    <r>
      <rPr>
        <b/>
        <u/>
        <sz val="11"/>
        <color indexed="8"/>
        <rFont val="Calibri"/>
        <family val="2"/>
      </rPr>
      <t>O</t>
    </r>
    <r>
      <rPr>
        <u/>
        <sz val="11"/>
        <color indexed="8"/>
        <rFont val="Calibri"/>
        <family val="2"/>
      </rPr>
      <t xml:space="preserve">f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recision: </t>
    </r>
  </si>
  <si>
    <t>nn</t>
  </si>
  <si>
    <t>GPS_SATELLITE_NB</t>
  </si>
  <si>
    <t>76.37</t>
  </si>
  <si>
    <t>deg (0-360°)</t>
  </si>
  <si>
    <t>nnn.nn</t>
  </si>
  <si>
    <t>GPS_DIRECTION</t>
  </si>
  <si>
    <t>Extract this field</t>
  </si>
  <si>
    <t>km/h</t>
  </si>
  <si>
    <t>nnn.nnn</t>
  </si>
  <si>
    <t>GPS_SPEED</t>
  </si>
  <si>
    <t>4.5</t>
  </si>
  <si>
    <t>nnn.n (999.9 if not applicable)</t>
  </si>
  <si>
    <t>GPS_HDOP_STATUS</t>
  </si>
  <si>
    <t>153.7</t>
  </si>
  <si>
    <t>meter</t>
  </si>
  <si>
    <t>GPS_ALTITUDE</t>
  </si>
  <si>
    <t>00426.8961E</t>
  </si>
  <si>
    <t>GPS_LONGITUDE</t>
  </si>
  <si>
    <t>5024.2522N</t>
  </si>
  <si>
    <t>GPS_LATITUDE</t>
  </si>
  <si>
    <t>GPS_DATE</t>
  </si>
  <si>
    <t>Extract this field (optional milli-seconds)</t>
  </si>
  <si>
    <t>hhmmss(.mmm)</t>
  </si>
  <si>
    <t>GPS_TIME</t>
  </si>
  <si>
    <t>must be equal to 2 to have valid GPS data</t>
  </si>
  <si>
    <t xml:space="preserve"> -2 (EVC Time available)
 -1 (no data available)
  1 (GPS Time available)
  2 (GPS Time &amp; Position available)</t>
  </si>
  <si>
    <t>Treatment</t>
  </si>
  <si>
    <t>Size (byte)</t>
  </si>
  <si>
    <t>Unit</t>
  </si>
  <si>
    <t>Format</t>
  </si>
  <si>
    <t>Fields</t>
  </si>
  <si>
    <t>The message can be up to 250 bytes length</t>
  </si>
  <si>
    <t>All fields are ascii encoded</t>
  </si>
  <si>
    <t>Values separated by ‘,’</t>
  </si>
  <si>
    <t>GPS Data</t>
  </si>
  <si>
    <t>?</t>
  </si>
  <si>
    <t>z</t>
  </si>
  <si>
    <t>Tram Tec 01</t>
  </si>
  <si>
    <t>k</t>
  </si>
  <si>
    <t>Tram DeLijn 01</t>
  </si>
  <si>
    <t>l</t>
  </si>
  <si>
    <t>AR41 Fuel measurement</t>
  </si>
  <si>
    <t>h</t>
  </si>
  <si>
    <t>Data circuit voie Ascii</t>
  </si>
  <si>
    <t>f</t>
  </si>
  <si>
    <t>APPLIC parameters</t>
  </si>
  <si>
    <t>E</t>
  </si>
  <si>
    <t>IP information</t>
  </si>
  <si>
    <t>D</t>
  </si>
  <si>
    <t>Program version</t>
  </si>
  <si>
    <t>C</t>
  </si>
  <si>
    <t>SERVER parameters</t>
  </si>
  <si>
    <t>B</t>
  </si>
  <si>
    <t>APN parameters</t>
  </si>
  <si>
    <t>A</t>
  </si>
  <si>
    <t>Message debug</t>
  </si>
  <si>
    <t>Message info GPS</t>
  </si>
  <si>
    <t>Message info</t>
  </si>
  <si>
    <t>Informations</t>
  </si>
  <si>
    <t>c</t>
  </si>
  <si>
    <t>ATP recorder (all types / subtypes)</t>
  </si>
  <si>
    <t>b</t>
  </si>
  <si>
    <t>SMS not valid !</t>
  </si>
  <si>
    <t>S</t>
  </si>
  <si>
    <t>Internal Traces</t>
  </si>
  <si>
    <t>Software Version for RMR board</t>
  </si>
  <si>
    <t>Not used or keep raw data</t>
  </si>
  <si>
    <t>Comet</t>
  </si>
  <si>
    <t>Parameter</t>
  </si>
  <si>
    <t>Always</t>
  </si>
  <si>
    <t>COMET Init Messages</t>
  </si>
  <si>
    <t>RMR RACK</t>
  </si>
  <si>
    <t>Filter</t>
  </si>
  <si>
    <t>MM Status for RMR RACK Board</t>
  </si>
  <si>
    <t>Filio</t>
  </si>
  <si>
    <t>FILIO</t>
  </si>
  <si>
    <t>Ethernet</t>
  </si>
  <si>
    <t>ETH</t>
  </si>
  <si>
    <t>MVB</t>
  </si>
  <si>
    <t>SCMT -&gt; DIS messages</t>
  </si>
  <si>
    <t>SCMT_DIS</t>
  </si>
  <si>
    <t>KVB -&gt; ATESS messages</t>
  </si>
  <si>
    <t>KVB_ATESS</t>
  </si>
  <si>
    <t>ATB -&gt; ARR messages</t>
  </si>
  <si>
    <t>ATB_ARR</t>
  </si>
  <si>
    <t>RBC</t>
  </si>
  <si>
    <t>both</t>
  </si>
  <si>
    <t>EVC -&gt; TRU messages</t>
  </si>
  <si>
    <t>Command Feedback</t>
  </si>
  <si>
    <t>Messages to be treated on RMR server</t>
  </si>
  <si>
    <t>OBU type applicability</t>
  </si>
  <si>
    <t>Corresponding code</t>
  </si>
  <si>
    <t>Sending rule</t>
  </si>
  <si>
    <t>Info</t>
  </si>
  <si>
    <t>"TRU content sent to ftp server"</t>
  </si>
  <si>
    <t>CMD_TEXT</t>
  </si>
  <si>
    <t>"OK"</t>
  </si>
  <si>
    <t>CMD_STATUS</t>
  </si>
  <si>
    <t>CMD_FEEDBACK</t>
  </si>
  <si>
    <t>integer</t>
  </si>
  <si>
    <t>ID of the command being acknowledged/answered.</t>
  </si>
  <si>
    <t>CMD_CNT</t>
  </si>
  <si>
    <t>Function/OBU/Diagnostic/EvcMm</t>
  </si>
  <si>
    <t>Diagnostic EVC MM</t>
  </si>
  <si>
    <t>DRU_EVC_MM</t>
  </si>
  <si>
    <t>DRU_M_DIAG
DRU_NID_CHANNEL
DRU_L_TEXT
DRU_X_TEXT</t>
  </si>
  <si>
    <t>Diagnostic TRU</t>
  </si>
  <si>
    <t>Diagnostic EIRENE</t>
  </si>
  <si>
    <t>DRU_EIRENE</t>
  </si>
  <si>
    <t>Diagnostic DMI</t>
  </si>
  <si>
    <t>DRU_DMI</t>
  </si>
  <si>
    <t>Diagnostic EVC TIU</t>
  </si>
  <si>
    <t>DRU_EVC_TIU</t>
  </si>
  <si>
    <t>Diagnostic EVC CORE</t>
  </si>
  <si>
    <t>DRU_EVC_CORE</t>
  </si>
  <si>
    <t>Diagnostic EVC</t>
  </si>
  <si>
    <t>DRU_EVC</t>
  </si>
  <si>
    <t>DRU_NID_SOURCE</t>
  </si>
  <si>
    <t>DRU_NID_PACKET</t>
  </si>
  <si>
    <t>9 (DRU - Diagnostic Message)</t>
  </si>
  <si>
    <t>Diagnostic STM</t>
  </si>
  <si>
    <t>DRU_STM</t>
  </si>
  <si>
    <t>M_DATA(k)</t>
  </si>
  <si>
    <t>NID_PACKET</t>
  </si>
  <si>
    <t>8 (DRU_STM)</t>
  </si>
  <si>
    <t>Function/OBU/Operational/JruFailure</t>
  </si>
  <si>
    <t>JRU Failure</t>
  </si>
  <si>
    <t>JRU_FAILURE</t>
  </si>
  <si>
    <t>3 (JRU - JRU Failure)</t>
  </si>
  <si>
    <t>Function/OBU/Operational/TruStatus</t>
  </si>
  <si>
    <t>TRU Status</t>
  </si>
  <si>
    <t>TRU_M_STATUS</t>
  </si>
  <si>
    <t>1 (JRU - TRU State)</t>
  </si>
  <si>
    <t>Function/OBU/Operational/NTCIsolation</t>
  </si>
  <si>
    <t>NTC Isolation</t>
  </si>
  <si>
    <t>Virtual Balise Cover Removed</t>
  </si>
  <si>
    <t>Virtual Balise Cover Set</t>
  </si>
  <si>
    <t>Safety Critical Fault SL NL PS</t>
  </si>
  <si>
    <t>Packet presence</t>
  </si>
  <si>
    <t>Function/OBU/Operational/SystemStatusMsg</t>
  </si>
  <si>
    <t>System Status Message</t>
  </si>
  <si>
    <t>NID_NTC</t>
  </si>
  <si>
    <t>Function/OBU/Operational/NidNTC</t>
  </si>
  <si>
    <t>NID NTC</t>
  </si>
  <si>
    <t>NID_STM</t>
  </si>
  <si>
    <t>Function/OBU/Operational/DistanceTarget</t>
  </si>
  <si>
    <t>Target Distance</t>
  </si>
  <si>
    <t>Diff between TRU3.0 and TRU3.6/3.9</t>
  </si>
  <si>
    <t>Function/OBU/Operational/VelocityTarget</t>
  </si>
  <si>
    <t>Target Velocity</t>
  </si>
  <si>
    <t>Memo buffer circulaire sur EB</t>
  </si>
  <si>
    <t>Function/OBU/Operational/VelocityPermitted</t>
  </si>
  <si>
    <t>Permitted Velocity</t>
  </si>
  <si>
    <t>Function/OBU/Operational/SdmSupStat</t>
  </si>
  <si>
    <t>SDM Supervision Status</t>
  </si>
  <si>
    <t>Plain Text Message</t>
  </si>
  <si>
    <t>Fixed Text Message</t>
  </si>
  <si>
    <t>STM Intormation</t>
  </si>
  <si>
    <t>Complete packet</t>
  </si>
  <si>
    <t>Function/OBU/Operational/RadioError</t>
  </si>
  <si>
    <t>Radio Error</t>
  </si>
  <si>
    <t>Function/OBU/Operational/BaliseError</t>
  </si>
  <si>
    <t>Balise Error</t>
  </si>
  <si>
    <t>Function/OBU/Operational/DriverActions</t>
  </si>
  <si>
    <t>Driver Action</t>
  </si>
  <si>
    <t>Message to RBC</t>
  </si>
  <si>
    <t>Message from RBC</t>
  </si>
  <si>
    <t>Function/OBU/Operational/Euroloop</t>
  </si>
  <si>
    <t>Euroloop</t>
  </si>
  <si>
    <t>Function/OBU/Operational/Balise</t>
  </si>
  <si>
    <t>Balise</t>
  </si>
  <si>
    <t>Same info present in DRU_M_DIAG</t>
  </si>
  <si>
    <t>Function/OBU/Operational/Events</t>
  </si>
  <si>
    <t>EVC Event</t>
  </si>
  <si>
    <t>Function/OBU/Operational/SB</t>
  </si>
  <si>
    <t>Service Brake Application</t>
  </si>
  <si>
    <t>Function/OBU/Operational/EB</t>
  </si>
  <si>
    <t>Emergency Brake Application</t>
  </si>
  <si>
    <t>JRU_NID_PACKET</t>
  </si>
  <si>
    <t>Function/OBU/Operational/EtcsMode</t>
  </si>
  <si>
    <t>EtcsMode</t>
  </si>
  <si>
    <t>Integer</t>
  </si>
  <si>
    <t>common header</t>
  </si>
  <si>
    <t>Function/OBU/Operational/Level</t>
  </si>
  <si>
    <t>Level</t>
  </si>
  <si>
    <t>Function/OBU/Operational/NidEngine</t>
  </si>
  <si>
    <t>NID Engine</t>
  </si>
  <si>
    <t>Function/OBU/Operational/NidOperational</t>
  </si>
  <si>
    <t>NID Operational</t>
  </si>
  <si>
    <t>Diff between TRU3.0/3.6 and TRU3.9</t>
  </si>
  <si>
    <t>Function/OBU/Operational/TrainPosition</t>
  </si>
  <si>
    <t>Train Position</t>
  </si>
  <si>
    <t>0 (JRU - Data Message)</t>
  </si>
  <si>
    <t>TRU_NID_MESSAGE</t>
  </si>
  <si>
    <t>L x 8 bits</t>
  </si>
  <si>
    <t>8 bits</t>
  </si>
  <si>
    <t>DRU_X_TEXT</t>
  </si>
  <si>
    <t>DRU_L_TEXT</t>
  </si>
  <si>
    <t>DRU_NID_CHANNEL</t>
  </si>
  <si>
    <t>4 bits</t>
  </si>
  <si>
    <t>DRU_M_DIAG</t>
  </si>
  <si>
    <t>12 bits</t>
  </si>
  <si>
    <t>Ref 1 section 4.2.4.2</t>
  </si>
  <si>
    <t>DRU_NID_PACKET = 1</t>
  </si>
  <si>
    <t>depends on DRU_NID_PACKET - see Ref 1 section 4.2.4</t>
  </si>
  <si>
    <t>Variables of the packet</t>
  </si>
  <si>
    <t>Ref 1 section 4.2.4</t>
  </si>
  <si>
    <t>16 bits</t>
  </si>
  <si>
    <t>DRU_L_PACKET</t>
  </si>
  <si>
    <t>Ref 2 section 4.2.3</t>
  </si>
  <si>
    <t>22 bits</t>
  </si>
  <si>
    <t>TIME</t>
  </si>
  <si>
    <t>11 bits</t>
  </si>
  <si>
    <t>L_MESSAGE</t>
  </si>
  <si>
    <t>TRU_NID_MESSAGE = 9</t>
  </si>
  <si>
    <t>Ref 1 section 4.2.4.1</t>
  </si>
  <si>
    <t>M_DATA (k)</t>
  </si>
  <si>
    <t>N_L_ITER</t>
  </si>
  <si>
    <t>X_TEXT (k)</t>
  </si>
  <si>
    <t>L_TEXT</t>
  </si>
  <si>
    <t>13 bits</t>
  </si>
  <si>
    <t>L_PACKET</t>
  </si>
  <si>
    <t>TRU_NID_MESSAGE = 8</t>
  </si>
  <si>
    <t>Ref 1 section 4.2.1</t>
  </si>
  <si>
    <t>TRU_NID_MESSAGE = 3</t>
  </si>
  <si>
    <t>Ref 1 section 4.2.2.1</t>
  </si>
  <si>
    <t>TRU_NID_MESSAGE = 1</t>
  </si>
  <si>
    <t>NID_MESSAGE = 42</t>
  </si>
  <si>
    <t>NID_MESSAGE = 29</t>
  </si>
  <si>
    <t>NID_MESSAGE = 28</t>
  </si>
  <si>
    <t>NID_MESSAGE = 27</t>
  </si>
  <si>
    <t>NID_MESSAGE = 26</t>
  </si>
  <si>
    <t>NID_MESSAGE = 23</t>
  </si>
  <si>
    <t>NID_MESSAGE = 20</t>
  </si>
  <si>
    <t>NID_MESSAGE = 18</t>
  </si>
  <si>
    <t>NID_MESSAGE = 16</t>
  </si>
  <si>
    <t>NID_MESSAGE = 14</t>
  </si>
  <si>
    <t>NID_MESSAGE = 13</t>
  </si>
  <si>
    <t>NID_MESSAGE = 12</t>
  </si>
  <si>
    <t>NID_MESSAGE = 11</t>
  </si>
  <si>
    <t>NID_MESSAGE = 10</t>
  </si>
  <si>
    <t>10 bits</t>
  </si>
  <si>
    <t>NID_MESSAGE = 9</t>
  </si>
  <si>
    <t>Ref 2 section 4.2.4.7 - Ref 4 section 8.4.3.1</t>
  </si>
  <si>
    <t>NID_MESSAGE = 7</t>
  </si>
  <si>
    <t>Ref 2 section 4.2.4.6 - Ref 4 section 8.4.2.1</t>
  </si>
  <si>
    <t>NID_MESSAGE = 6</t>
  </si>
  <si>
    <t>Ref 2 section 4.2.4.4</t>
  </si>
  <si>
    <t>M_BRAKE_COMMAND_STATE</t>
  </si>
  <si>
    <t>1 bit</t>
  </si>
  <si>
    <t>NID_MESSAGE = 4</t>
  </si>
  <si>
    <t>Ref 2 section 4.2.4.3</t>
  </si>
  <si>
    <t>NID_MESSAGE = 3</t>
  </si>
  <si>
    <t>depends on NID_MESSAGE - see Ref 2 section 4.2.1.1</t>
  </si>
  <si>
    <t>Ref 2 section 4.2.2 &amp; 4.2.3 - Ref 3 section 7.5.1.72</t>
  </si>
  <si>
    <t>MODE</t>
  </si>
  <si>
    <t>Ref 2 section 4.2.2 &amp; 4.2.3 - Ref 3 section 7.5.1.65</t>
  </si>
  <si>
    <t>3 bits</t>
  </si>
  <si>
    <t>LEVEL</t>
  </si>
  <si>
    <t>Ref 2 section 4.2.2 &amp; 4.2.3 - Ref 3 section 7.5.1.79</t>
  </si>
  <si>
    <t>7 bits</t>
  </si>
  <si>
    <t>SYSTEM_VERSION</t>
  </si>
  <si>
    <t>Ref 2 section 4.2.2 &amp; 4.2.3 - Ref 3 section 7.5.1.88</t>
  </si>
  <si>
    <t>24 bits</t>
  </si>
  <si>
    <t>NID_ENGINE</t>
  </si>
  <si>
    <t>Ref 2 section 4.2.2 &amp; 4.2.3</t>
  </si>
  <si>
    <t>128 bits</t>
  </si>
  <si>
    <t>DRIVER_ID</t>
  </si>
  <si>
    <t>V_TRAIN</t>
  </si>
  <si>
    <t>Ref 2 section 4.2.2 &amp; 4.2.3 - Ref 3 section 7.5.1.44</t>
  </si>
  <si>
    <t>15 bits</t>
  </si>
  <si>
    <t>TRAIN_POSITION/L_DOUBTUNDER</t>
  </si>
  <si>
    <t>Ref 2 section 4.2.2 &amp; 4.2.3 - Ref 3 section 7.5.1.43</t>
  </si>
  <si>
    <t>TRAIN_POSITION/L_DOUBTOVER</t>
  </si>
  <si>
    <t>Ref 2 section 4.2.2 &amp; 4.2.3 - Ref 3 section 7.5.1.106</t>
  </si>
  <si>
    <t>2 bits</t>
  </si>
  <si>
    <t>TRAIN_POSITION/Q_DLRBG</t>
  </si>
  <si>
    <t>Ref 2 section 4.2.2 &amp; 4.2.3 - Ref 3 section 7.5.1.104</t>
  </si>
  <si>
    <t>TRAIN_POSITION/Q_DIRLRBG</t>
  </si>
  <si>
    <t>Ref 2 section 4.2.2 &amp; 4.2.3 - Ref 3 section 7.5.1.13</t>
  </si>
  <si>
    <t>TRAIN_POSITION/D_LRBG</t>
  </si>
  <si>
    <t>Ref 2 section 4.2.2 &amp; 4.2.3 - Ref 3 section 7.5.1.90</t>
  </si>
  <si>
    <t>10 + 14 bits</t>
  </si>
  <si>
    <t>TRAIN_POSITION/NID_LRBG</t>
  </si>
  <si>
    <t>Ref 2 section 4.2.2 &amp; 4.2.3 - Ref 3 section 7.5.1.129</t>
  </si>
  <si>
    <t>TRAIN_POSITION/Q_SCALE</t>
  </si>
  <si>
    <t>NID_MESSAGE</t>
  </si>
  <si>
    <t>TRU_NID_MESSAGE = 0</t>
  </si>
  <si>
    <t>2 bytes</t>
  </si>
  <si>
    <t>Length</t>
  </si>
  <si>
    <t>&lt;ci&gt;: string type; two byte cell ID in hexadecimal format</t>
  </si>
  <si>
    <t>&lt;lac&gt;: string type; two byte location area code in hexadecimal format (e.g. "00C3" equals 195 in decimal)</t>
  </si>
  <si>
    <t>5 registered, roaming</t>
  </si>
  <si>
    <t>4 unknown</t>
  </si>
  <si>
    <t>3 registration denied</t>
  </si>
  <si>
    <t>2 not registered, but MT is currently searching a new operator to register to</t>
  </si>
  <si>
    <t>1 registered, home network</t>
  </si>
  <si>
    <t>0 not registered, MT is not currently searching a new operator to register to</t>
  </si>
  <si>
    <t>&lt;stat&gt;:</t>
  </si>
  <si>
    <t>2 enable network registration and location information unsolicited result code +CREG:</t>
  </si>
  <si>
    <t>1 enable network registration unsolicited result code +CREG: &lt;stat&gt;</t>
  </si>
  <si>
    <t>0 disable network registration unsolicited result code</t>
  </si>
  <si>
    <t>&lt;n&gt;:</t>
  </si>
  <si>
    <t>+CREG: &lt;n&gt;,&lt;stat&gt;[,&lt;lac&gt;,&lt;ci&gt;]</t>
  </si>
  <si>
    <t>Extract GSMR_DATA containing "+CREG:"</t>
  </si>
  <si>
    <t>Extract cell ID</t>
  </si>
  <si>
    <t>99 not known or not detectable</t>
  </si>
  <si>
    <t>0...7 as RXQUAL values in the table in TS 45.008 [20] subclause 8.2.4</t>
  </si>
  <si>
    <t>&lt;ber&gt; (in percent):</t>
  </si>
  <si>
    <t>31 -51 dBm or greater</t>
  </si>
  <si>
    <t>2...30 -109... -53 dBm</t>
  </si>
  <si>
    <t>1 -111 dBm</t>
  </si>
  <si>
    <t>0 -113 dBm or less</t>
  </si>
  <si>
    <t>&lt;rssi&gt;:</t>
  </si>
  <si>
    <t>+CSQ: &lt;rssi&gt;,&lt;ber&gt;</t>
  </si>
  <si>
    <t>Extract GSMR_DATA containing "+CSQ:"</t>
  </si>
  <si>
    <t>Extract signal level</t>
  </si>
  <si>
    <t>2 UTRAN</t>
  </si>
  <si>
    <t>1 GSM Compact</t>
  </si>
  <si>
    <t>0 GSM</t>
  </si>
  <si>
    <t>&lt;AcT&gt; access technology selected:</t>
  </si>
  <si>
    <t>3 forbidden</t>
  </si>
  <si>
    <t>2 current</t>
  </si>
  <si>
    <t>1 available</t>
  </si>
  <si>
    <t>0 unknown</t>
  </si>
  <si>
    <t>code digit 3)(network code digit 2)(network code digit 1)</t>
  </si>
  <si>
    <t>BCD; hence the number has structure: (country code digit 3)(country code digit 2)(country code digit 1)(network</t>
  </si>
  <si>
    <t>administration specific; returned &lt;oper&gt; shall not be in BCD format, but in IRA characters converted from</t>
  </si>
  <si>
    <t>BCD digit country code coded as in ITU-T E.212 Annex A [10], plus a two BCD digit network code, which is</t>
  </si>
  <si>
    <t>the GSM Location Area Identification number (refer TS 24.008 [8] subclause 10.5.1.3) which consists of a three</t>
  </si>
  <si>
    <t>be upto 16 characters long and short format up to 8 characters (refer GSM MoU SE.13 [9]); numeric format is</t>
  </si>
  <si>
    <t>&lt;oper&gt;: string type; &lt;format&gt; indicates if the format is alphanumeric or numeric; long alphanumeric format can</t>
  </si>
  <si>
    <t>2 numeric&lt;oper&gt;</t>
  </si>
  <si>
    <t>1 short format alphanumeric &lt;oper&gt;</t>
  </si>
  <si>
    <t>0 long format alphanumeric &lt;oper&gt;</t>
  </si>
  <si>
    <t>&lt;format&gt;:</t>
  </si>
  <si>
    <t>4 manual/automatic (&lt;oper&gt; field shall be present); if manual selection fails, automatic mode (&lt;mode&gt;=0) is entered</t>
  </si>
  <si>
    <t>3 setonly&lt;format&gt; (for read command +COPS?), do not attempt registration/deregistration (&lt;oper&gt; and &lt;AcT&gt; fields are ignored); this value is not applicable in read command response</t>
  </si>
  <si>
    <t>2 deregister from network</t>
  </si>
  <si>
    <t>1 manual(&lt;oper&gt; field shall be present, and &lt;AcT&gt; optionally)</t>
  </si>
  <si>
    <t>0 automatic (&lt;oper&gt; field is ignored)</t>
  </si>
  <si>
    <t>&lt;mode&gt;:</t>
  </si>
  <si>
    <t>+COPS: &lt;mode&gt;[,&lt;format&gt;,&lt;oper&gt;[,&lt; AcT&gt;]]</t>
  </si>
  <si>
    <t>Extract GSMR_DATA containing "+COPS:"</t>
  </si>
  <si>
    <t>Extract operator</t>
  </si>
  <si>
    <t>See "Extract cell ID"</t>
  </si>
  <si>
    <t>Mobile 2 Cell ID</t>
  </si>
  <si>
    <t>GSM_R_MOBILE_2_CELL_ID</t>
  </si>
  <si>
    <t>See "Extract signal level"</t>
  </si>
  <si>
    <t>Mobile 2 Signal Level</t>
  </si>
  <si>
    <t>GSM_R_MOBILE_2_RSSI</t>
  </si>
  <si>
    <t>See "Extract operator"</t>
  </si>
  <si>
    <t>Mobile 2 Operator</t>
  </si>
  <si>
    <t>Event</t>
  </si>
  <si>
    <t>GSM_R_MOBILE_2_OPER</t>
  </si>
  <si>
    <t>Mobile 1 Cell ID</t>
  </si>
  <si>
    <t>GSM_R_MOBILE_1_CELL_ID</t>
  </si>
  <si>
    <t>Mobile 1 Signal Level</t>
  </si>
  <si>
    <t>GSM_R_MOBILE_1_RSSI</t>
  </si>
  <si>
    <t>Mobile 1 Operator</t>
  </si>
  <si>
    <t>GSM_R_MOBILE_1_OPER</t>
  </si>
  <si>
    <t>see ETSI TS 127 007 V5.1.0</t>
  </si>
  <si>
    <t>41542B434F50533A20312C322C22323034333122 (="AT+COPS: 1,2,"20431"")</t>
  </si>
  <si>
    <t>GSMR_DATA</t>
  </si>
  <si>
    <t>1 byte</t>
  </si>
  <si>
    <t>03</t>
  </si>
  <si>
    <t>1</t>
  </si>
  <si>
    <t>ETX</t>
  </si>
  <si>
    <r>
      <rPr>
        <b/>
        <sz val="11"/>
        <color indexed="8"/>
        <rFont val="Calibri"/>
        <family val="2"/>
      </rPr>
      <t>E</t>
    </r>
    <r>
      <rPr>
        <sz val="10"/>
        <rFont val="Arial"/>
        <family val="2"/>
      </rPr>
      <t xml:space="preserve">nd of </t>
    </r>
    <r>
      <rPr>
        <b/>
        <sz val="11"/>
        <color indexed="8"/>
        <rFont val="Calibri"/>
        <family val="2"/>
      </rPr>
      <t>T</t>
    </r>
    <r>
      <rPr>
        <sz val="10"/>
        <rFont val="Arial"/>
        <family val="2"/>
      </rPr>
      <t>e</t>
    </r>
    <r>
      <rPr>
        <b/>
        <sz val="11"/>
        <color indexed="8"/>
        <rFont val="Calibri"/>
        <family val="2"/>
      </rPr>
      <t>X</t>
    </r>
    <r>
      <rPr>
        <sz val="10"/>
        <rFont val="Arial"/>
        <family val="2"/>
      </rPr>
      <t>t</t>
    </r>
  </si>
  <si>
    <t>1b</t>
  </si>
  <si>
    <t>ESC</t>
  </si>
  <si>
    <r>
      <rPr>
        <b/>
        <sz val="11"/>
        <color indexed="8"/>
        <rFont val="Calibri"/>
        <family val="2"/>
      </rPr>
      <t>ESC</t>
    </r>
    <r>
      <rPr>
        <sz val="10"/>
        <rFont val="Arial"/>
        <family val="2"/>
      </rPr>
      <t>ape</t>
    </r>
  </si>
  <si>
    <t>0..ff</t>
  </si>
  <si>
    <t>BCC</t>
  </si>
  <si>
    <r>
      <rPr>
        <b/>
        <sz val="11"/>
        <color indexed="8"/>
        <rFont val="Calibri"/>
        <family val="2"/>
      </rPr>
      <t>B</t>
    </r>
    <r>
      <rPr>
        <sz val="10"/>
        <rFont val="Arial"/>
        <family val="2"/>
      </rPr>
      <t xml:space="preserve">lock </t>
    </r>
    <r>
      <rPr>
        <b/>
        <sz val="11"/>
        <color indexed="8"/>
        <rFont val="Calibri"/>
        <family val="2"/>
      </rPr>
      <t>C</t>
    </r>
    <r>
      <rPr>
        <sz val="10"/>
        <rFont val="Arial"/>
        <family val="2"/>
      </rPr>
      <t xml:space="preserve">heck </t>
    </r>
    <r>
      <rPr>
        <b/>
        <sz val="11"/>
        <color indexed="8"/>
        <rFont val="Calibri"/>
        <family val="2"/>
      </rPr>
      <t>C</t>
    </r>
    <r>
      <rPr>
        <sz val="10"/>
        <rFont val="Arial"/>
        <family val="2"/>
      </rPr>
      <t>haracter</t>
    </r>
  </si>
  <si>
    <t>LEN-9 (Max 246 bytes)</t>
  </si>
  <si>
    <t>DATA</t>
  </si>
  <si>
    <r>
      <rPr>
        <b/>
        <sz val="11"/>
        <color indexed="8"/>
        <rFont val="Calibri"/>
        <family val="2"/>
      </rPr>
      <t>DATA</t>
    </r>
    <r>
      <rPr>
        <sz val="10"/>
        <rFont val="Arial"/>
        <family val="2"/>
      </rPr>
      <t xml:space="preserve"> (MESSAGE)</t>
    </r>
  </si>
  <si>
    <t>LEN</t>
  </si>
  <si>
    <r>
      <t xml:space="preserve">Frame </t>
    </r>
    <r>
      <rPr>
        <b/>
        <sz val="11"/>
        <color indexed="8"/>
        <rFont val="Calibri"/>
        <family val="2"/>
      </rPr>
      <t>LEN</t>
    </r>
    <r>
      <rPr>
        <sz val="10"/>
        <rFont val="Arial"/>
        <family val="2"/>
      </rPr>
      <t>gth LEN 01 0..ff</t>
    </r>
  </si>
  <si>
    <t>0..f</t>
  </si>
  <si>
    <t>½</t>
  </si>
  <si>
    <t>DST</t>
  </si>
  <si>
    <r>
      <rPr>
        <b/>
        <sz val="11"/>
        <color indexed="8"/>
        <rFont val="Calibri"/>
        <family val="2"/>
      </rPr>
      <t>D</t>
    </r>
    <r>
      <rPr>
        <sz val="10"/>
        <rFont val="Arial"/>
        <family val="2"/>
      </rPr>
      <t>e</t>
    </r>
    <r>
      <rPr>
        <b/>
        <sz val="11"/>
        <color indexed="8"/>
        <rFont val="Calibri"/>
        <family val="2"/>
      </rPr>
      <t>ST</t>
    </r>
    <r>
      <rPr>
        <sz val="10"/>
        <rFont val="Arial"/>
        <family val="2"/>
      </rPr>
      <t xml:space="preserve">ination address </t>
    </r>
  </si>
  <si>
    <t>SRC</t>
  </si>
  <si>
    <r>
      <rPr>
        <b/>
        <sz val="11"/>
        <color indexed="8"/>
        <rFont val="Calibri"/>
        <family val="2"/>
      </rPr>
      <t>S</t>
    </r>
    <r>
      <rPr>
        <sz val="10"/>
        <rFont val="Arial"/>
        <family val="2"/>
      </rPr>
      <t>ou</t>
    </r>
    <r>
      <rPr>
        <b/>
        <sz val="11"/>
        <color indexed="8"/>
        <rFont val="Calibri"/>
        <family val="2"/>
      </rPr>
      <t>RC</t>
    </r>
    <r>
      <rPr>
        <sz val="10"/>
        <rFont val="Arial"/>
        <family val="2"/>
      </rPr>
      <t>e address</t>
    </r>
  </si>
  <si>
    <t>O..ff</t>
  </si>
  <si>
    <t>MEN</t>
  </si>
  <si>
    <r>
      <t>Fra</t>
    </r>
    <r>
      <rPr>
        <b/>
        <sz val="11"/>
        <color indexed="8"/>
        <rFont val="Calibri"/>
        <family val="2"/>
      </rPr>
      <t>ME N</t>
    </r>
    <r>
      <rPr>
        <sz val="10"/>
        <rFont val="Arial"/>
        <family val="2"/>
      </rPr>
      <t>umber</t>
    </r>
  </si>
  <si>
    <t>44</t>
  </si>
  <si>
    <t>COD</t>
  </si>
  <si>
    <r>
      <t xml:space="preserve">Frame type </t>
    </r>
    <r>
      <rPr>
        <b/>
        <sz val="11"/>
        <color indexed="8"/>
        <rFont val="Calibri"/>
        <family val="2"/>
      </rPr>
      <t>COD</t>
    </r>
    <r>
      <rPr>
        <sz val="10"/>
        <rFont val="Arial"/>
        <family val="2"/>
      </rPr>
      <t>e</t>
    </r>
  </si>
  <si>
    <t>02</t>
  </si>
  <si>
    <t>STX</t>
  </si>
  <si>
    <r>
      <rPr>
        <b/>
        <sz val="11"/>
        <color indexed="8"/>
        <rFont val="Calibri"/>
        <family val="2"/>
      </rPr>
      <t>S</t>
    </r>
    <r>
      <rPr>
        <sz val="10"/>
        <rFont val="Arial"/>
        <family val="2"/>
      </rPr>
      <t xml:space="preserve">tart of </t>
    </r>
    <r>
      <rPr>
        <b/>
        <sz val="11"/>
        <color indexed="8"/>
        <rFont val="Calibri"/>
        <family val="2"/>
      </rPr>
      <t>T</t>
    </r>
    <r>
      <rPr>
        <sz val="10"/>
        <rFont val="Arial"/>
        <family val="2"/>
      </rPr>
      <t>e</t>
    </r>
    <r>
      <rPr>
        <b/>
        <sz val="11"/>
        <color indexed="8"/>
        <rFont val="Calibri"/>
        <family val="2"/>
      </rPr>
      <t>X</t>
    </r>
    <r>
      <rPr>
        <sz val="10"/>
        <rFont val="Arial"/>
        <family val="2"/>
      </rPr>
      <t>t</t>
    </r>
  </si>
  <si>
    <r>
      <rPr>
        <b/>
        <sz val="11"/>
        <color indexed="8"/>
        <rFont val="Calibri"/>
        <family val="2"/>
      </rPr>
      <t>ESC</t>
    </r>
    <r>
      <rPr>
        <sz val="10"/>
        <rFont val="Arial"/>
        <family val="2"/>
      </rPr>
      <t xml:space="preserve">ape </t>
    </r>
  </si>
  <si>
    <t>ASCII HEX CODE</t>
  </si>
  <si>
    <t>NUMBER OF BYTES</t>
  </si>
  <si>
    <t xml:space="preserve">ITEM </t>
  </si>
  <si>
    <t>ATB-ARR encoding</t>
  </si>
  <si>
    <t>STRING</t>
  </si>
  <si>
    <t>firmware_wifi</t>
  </si>
  <si>
    <t>WIFI_STATUS</t>
  </si>
  <si>
    <t>wifi_status</t>
  </si>
  <si>
    <t xml:space="preserve">ETH_STATUS </t>
  </si>
  <si>
    <t>ethernet_status</t>
  </si>
  <si>
    <t>N/A</t>
  </si>
  <si>
    <t>reserved</t>
  </si>
  <si>
    <t>uint16</t>
  </si>
  <si>
    <t>measure_3V3_max</t>
  </si>
  <si>
    <t>measure_3V3_min</t>
  </si>
  <si>
    <t>measure_3V3_current</t>
  </si>
  <si>
    <t>measure_5V_max</t>
  </si>
  <si>
    <t>measure_5V_min</t>
  </si>
  <si>
    <t>measure_5V_current</t>
  </si>
  <si>
    <t>STATUS</t>
  </si>
  <si>
    <t>bus_ms_status</t>
  </si>
  <si>
    <t>spi2_status</t>
  </si>
  <si>
    <t>spi1_status</t>
  </si>
  <si>
    <t>fram_status</t>
  </si>
  <si>
    <t>sd_status</t>
  </si>
  <si>
    <t>running_time_ms</t>
  </si>
  <si>
    <t>ccpu_serial</t>
  </si>
  <si>
    <t>rev_build</t>
  </si>
  <si>
    <t>uint8</t>
  </si>
  <si>
    <t>rev_min</t>
  </si>
  <si>
    <t>rev_maj</t>
  </si>
  <si>
    <t>Board_status</t>
  </si>
  <si>
    <t>MM_version</t>
  </si>
  <si>
    <t>Board_address</t>
  </si>
  <si>
    <t>LenMM</t>
  </si>
  <si>
    <t>length</t>
  </si>
  <si>
    <t>Offset</t>
  </si>
  <si>
    <t>Board Type = ECOM</t>
  </si>
  <si>
    <t>replug_connector</t>
  </si>
  <si>
    <t>remove_connector</t>
  </si>
  <si>
    <t>connector_status_3</t>
  </si>
  <si>
    <t>connector_status_2</t>
  </si>
  <si>
    <t>connector_status_1</t>
  </si>
  <si>
    <t>connector_status_0</t>
  </si>
  <si>
    <t>Board Type = SCOM</t>
  </si>
  <si>
    <t>ppib_B_version</t>
  </si>
  <si>
    <t>ppib_A_version</t>
  </si>
  <si>
    <t>profibus_status_B</t>
  </si>
  <si>
    <t>profibus_status_A</t>
  </si>
  <si>
    <t>Board Type = PCOM</t>
  </si>
  <si>
    <t>int8 (signed !)</t>
  </si>
  <si>
    <t>temperature</t>
  </si>
  <si>
    <t>bluetooth_status</t>
  </si>
  <si>
    <t>gps_status</t>
  </si>
  <si>
    <t>eagle_status</t>
  </si>
  <si>
    <t>measure_12V_Battery_max</t>
  </si>
  <si>
    <t>measure_12V_Battery_min</t>
  </si>
  <si>
    <t>measure_12V_Battery_cur</t>
  </si>
  <si>
    <t>measure_2V8_GPS_max</t>
  </si>
  <si>
    <t>measure_2V8_GPS_min</t>
  </si>
  <si>
    <t>measure_2V8_GPS_cur</t>
  </si>
  <si>
    <t>measure_3V8_Q26_max</t>
  </si>
  <si>
    <t>measure_3V8_Q26_min</t>
  </si>
  <si>
    <t>measure_3V8_Q26_cur</t>
  </si>
  <si>
    <t>measure_2V8_Q26_max</t>
  </si>
  <si>
    <t>"End Of Init"</t>
  </si>
  <si>
    <t>11</t>
  </si>
  <si>
    <t>measure_2V8_Q26_min</t>
  </si>
  <si>
    <t>"Try Connecting To Access Point"</t>
  </si>
  <si>
    <t>10</t>
  </si>
  <si>
    <t>measure_2V8_Q26_cur</t>
  </si>
  <si>
    <t>"Wifi TCP Start"</t>
  </si>
  <si>
    <t>9</t>
  </si>
  <si>
    <t>measure_1V8_Q26_max</t>
  </si>
  <si>
    <t>"Do Reset"</t>
  </si>
  <si>
    <t>8</t>
  </si>
  <si>
    <t>measure_1V8_Q26_min</t>
  </si>
  <si>
    <t>"Config Wifi In Infrastructure"</t>
  </si>
  <si>
    <t>7</t>
  </si>
  <si>
    <t>measure_1V8_Q26_cur</t>
  </si>
  <si>
    <t>"Config Wifi In Adhoc"</t>
  </si>
  <si>
    <t>6</t>
  </si>
  <si>
    <t>measure_1V2_Q26_max</t>
  </si>
  <si>
    <t>"Test Wifi Module"</t>
  </si>
  <si>
    <t>5</t>
  </si>
  <si>
    <t>measure_1V2_Q26_min</t>
  </si>
  <si>
    <t>"Config Wifi Module"</t>
  </si>
  <si>
    <t>4</t>
  </si>
  <si>
    <t>measure_1V2_Q26_cur</t>
  </si>
  <si>
    <t>"Get Wifi Module Ver"</t>
  </si>
  <si>
    <t>3</t>
  </si>
  <si>
    <t>"Cmd To Test Module"</t>
  </si>
  <si>
    <t>2</t>
  </si>
  <si>
    <t>"Cmd Check Baudrate"</t>
  </si>
  <si>
    <t>"UART  not initialized"</t>
  </si>
  <si>
    <t>0</t>
  </si>
  <si>
    <t>String to display</t>
  </si>
  <si>
    <t>"Fatal error"</t>
  </si>
  <si>
    <t>"Disconnected"</t>
  </si>
  <si>
    <t>"Connected"</t>
  </si>
  <si>
    <t>"Ready"</t>
  </si>
  <si>
    <t>"Not Initialized"</t>
  </si>
  <si>
    <t>"NOT OK"</t>
  </si>
  <si>
    <t>"WARN"</t>
  </si>
  <si>
    <t>"---"</t>
  </si>
  <si>
    <t>Board Type = CPU</t>
  </si>
  <si>
    <t>14, 15, 16, 17</t>
  </si>
  <si>
    <t>12, 13</t>
  </si>
  <si>
    <r>
      <t>The Data structure depends on "</t>
    </r>
    <r>
      <rPr>
        <b/>
        <sz val="11"/>
        <color indexed="8"/>
        <rFont val="Calibri"/>
        <family val="2"/>
      </rPr>
      <t>Board Type</t>
    </r>
    <r>
      <rPr>
        <sz val="10"/>
        <rFont val="Arial"/>
        <family val="2"/>
      </rPr>
      <t>"</t>
    </r>
  </si>
  <si>
    <t>10, 11</t>
  </si>
  <si>
    <r>
      <t>Byte at offset 1 of Message is "</t>
    </r>
    <r>
      <rPr>
        <b/>
        <sz val="11"/>
        <color indexed="8"/>
        <rFont val="Calibri"/>
        <family val="2"/>
      </rPr>
      <t>Board Address</t>
    </r>
    <r>
      <rPr>
        <sz val="10"/>
        <rFont val="Arial"/>
        <family val="2"/>
      </rPr>
      <t>", it correspond to a "</t>
    </r>
    <r>
      <rPr>
        <b/>
        <sz val="11"/>
        <color indexed="8"/>
        <rFont val="Calibri"/>
        <family val="2"/>
      </rPr>
      <t>Board Type</t>
    </r>
    <r>
      <rPr>
        <sz val="10"/>
        <rFont val="Arial"/>
        <family val="2"/>
      </rPr>
      <t>"</t>
    </r>
  </si>
  <si>
    <t>8, 9</t>
  </si>
  <si>
    <t>6, 7</t>
  </si>
  <si>
    <t>4, 5, 18, 19</t>
  </si>
  <si>
    <t>2, 3</t>
  </si>
  <si>
    <t>4 bytes</t>
  </si>
  <si>
    <t>EAGLE</t>
  </si>
  <si>
    <t>Board Type</t>
  </si>
  <si>
    <t>Board Address</t>
  </si>
  <si>
    <t>Data type</t>
  </si>
  <si>
    <t>Extract &lt;stat&gt; in "+CREG: &lt;stat&gt;"</t>
  </si>
  <si>
    <t>Extract network registration</t>
  </si>
  <si>
    <t>"03F27872"</t>
  </si>
  <si>
    <t>GSM Antenna number</t>
  </si>
  <si>
    <t>"1BBD"</t>
  </si>
  <si>
    <t>Cell/Antenna</t>
  </si>
  <si>
    <t>extract argument of +CREG unsolicited messages</t>
  </si>
  <si>
    <t>+CREG: 1</t>
  </si>
  <si>
    <t>ASCII</t>
  </si>
  <si>
    <t>Network registration</t>
  </si>
  <si>
    <t>UTRAN</t>
  </si>
  <si>
    <t>GSM connexion type (3G)</t>
  </si>
  <si>
    <t>Mobistar</t>
  </si>
  <si>
    <t>GSM operator</t>
  </si>
  <si>
    <t>Short circuit in antenna wire</t>
  </si>
  <si>
    <t>GPS antenna connected</t>
  </si>
  <si>
    <t>Connection to GPS</t>
  </si>
  <si>
    <t>CPU1 board release 0</t>
  </si>
  <si>
    <t>16</t>
  </si>
  <si>
    <t>Antenna signal level (0 to 32)</t>
  </si>
  <si>
    <t>Z Accelerometer</t>
  </si>
  <si>
    <t>Y Accelerometer</t>
  </si>
  <si>
    <t>X Accelerometer</t>
  </si>
  <si>
    <t>F</t>
  </si>
  <si>
    <t>Battery status (F: charged)</t>
  </si>
  <si>
    <t>Power supply (1) applied to the module (0) not powered</t>
  </si>
  <si>
    <t>34</t>
  </si>
  <si>
    <t>RMR rack temperature</t>
  </si>
  <si>
    <t>000029</t>
  </si>
  <si>
    <t xml:space="preserve">counter nb msg received by GPS till last restart </t>
  </si>
  <si>
    <t>(Previous T message)</t>
  </si>
  <si>
    <t>init</t>
  </si>
  <si>
    <t>Function/OBU/Operational/EvcMaxTempLastRun</t>
  </si>
  <si>
    <t>Maximum temperature in EVC Rack during last run</t>
  </si>
  <si>
    <t>COMET_EVC_MAX_TEMPERATURE_LAST_RUN</t>
  </si>
  <si>
    <t>Current RMR configuration version (set of filters)</t>
  </si>
  <si>
    <t>COMET_EVC_CUR_CONFIG_VERSION</t>
  </si>
  <si>
    <t>"6_2_2_0_1"</t>
  </si>
  <si>
    <t>32 chars</t>
  </si>
  <si>
    <t>Current GATC Baseline running on EVC</t>
  </si>
  <si>
    <t>COMET_EVC_CUR_GATC_BASELINE</t>
  </si>
  <si>
    <t>Function/OBU/Operational/EvcTestStatus</t>
  </si>
  <si>
    <t>COMET_EVC_TEST_STATUS</t>
  </si>
  <si>
    <t>Function/OBU/Operational/EvcTestDate</t>
  </si>
  <si>
    <t>"2013.10.11_08:12:34"</t>
  </si>
  <si>
    <t>19 chars</t>
  </si>
  <si>
    <t>COMET_EVC_TEST_DATE</t>
  </si>
  <si>
    <t>Function/OBU/Operational/KmacDate</t>
  </si>
  <si>
    <t>COMET_KMAC_DATE</t>
  </si>
  <si>
    <t>Function/OBU/Operational/KmTravelOdo</t>
  </si>
  <si>
    <t>Total of kilometres travelled (EVC odometry)</t>
  </si>
  <si>
    <t>COMET_KM_ODO</t>
  </si>
  <si>
    <t>Function/OBU/Operational/KmTravelGps</t>
  </si>
  <si>
    <t>Total of kilometres travelled (GPS)</t>
  </si>
  <si>
    <t>COMET_KM_GPS</t>
  </si>
  <si>
    <t>Function/OBU/Operational/TrainMvntTime</t>
  </si>
  <si>
    <t>Total of hours when train in movement</t>
  </si>
  <si>
    <t>COMET_TRAIN_MVNT_TIME</t>
  </si>
  <si>
    <t>Function/OBU/Operational/Dmi2OpTime</t>
  </si>
  <si>
    <t>Total of DMI 2 hours in operation</t>
  </si>
  <si>
    <t>COMET_DMI2_OP_TIME</t>
  </si>
  <si>
    <t>Function/OBU/Operational/Dmi1OpTime</t>
  </si>
  <si>
    <t>Total of DMI 1 hours in operation</t>
  </si>
  <si>
    <t>COMET_DMI1_OP_TIME</t>
  </si>
  <si>
    <t>Function/OBU/Operational/TrainOpTime</t>
  </si>
  <si>
    <t>Comet Initialization</t>
  </si>
  <si>
    <t>Total of hours in operation</t>
  </si>
  <si>
    <t>COMET_TRAIN_OP_TIME</t>
  </si>
  <si>
    <t>COMET_INIT_VERSION</t>
  </si>
  <si>
    <t>Format/Example</t>
  </si>
  <si>
    <t>This message is sent by Comet RMR during EVC startup</t>
  </si>
  <si>
    <t>COMET INIT</t>
  </si>
  <si>
    <t>Tests</t>
  </si>
  <si>
    <t>Normal (ETCS operation)</t>
  </si>
  <si>
    <t>Value</t>
  </si>
  <si>
    <t>Function/OBU/Operational/Accelerometer</t>
  </si>
  <si>
    <t xml:space="preserve"> Acceleration measurement at standstill </t>
  </si>
  <si>
    <t>ACCELEROMETER</t>
  </si>
  <si>
    <t>Confirmation EVC Project Baseline Input</t>
  </si>
  <si>
    <t>Notification EVC Project Baseline Input</t>
  </si>
  <si>
    <t>Function/OBU/Operational/EvcMode</t>
  </si>
  <si>
    <t>EVC Mode</t>
  </si>
  <si>
    <t>EVC_MODE</t>
  </si>
  <si>
    <t>Function/OBU/Operational/EvcTemp</t>
  </si>
  <si>
    <t xml:space="preserve">EVC Maximum Temperature Current Run </t>
  </si>
  <si>
    <t>EVC_TEMPERATURE</t>
  </si>
  <si>
    <t>At each sending of message, the OBU shall evaluate the time at which the next periodic message shall be sent.</t>
  </si>
  <si>
    <t>Where EVC_SPEED is the current EVC speed (km/h)</t>
  </si>
  <si>
    <t>POS_TRACK_FREQ_COEF</t>
  </si>
  <si>
    <t>POS_TRACK_FREQ_V0</t>
  </si>
  <si>
    <t>Alternate mobile communication</t>
  </si>
  <si>
    <t>COMET_ALT_MOBILE_COM</t>
  </si>
  <si>
    <t>Reconnection attempts (after com lost)</t>
  </si>
  <si>
    <t>COMET_NB_RECON_ATTEMPTS</t>
  </si>
  <si>
    <t>Length of communication</t>
  </si>
  <si>
    <t>COMET_COM_LEN</t>
  </si>
  <si>
    <t>Number of communication</t>
  </si>
  <si>
    <t>COMET_NB_COM</t>
  </si>
  <si>
    <t>Number of disconnection</t>
  </si>
  <si>
    <t>COMET_NB_DISC</t>
  </si>
  <si>
    <t>CR 212963</t>
  </si>
  <si>
    <t>Number of abnormal disconnection</t>
  </si>
  <si>
    <t>COMET_NB_ABNORMAL_DISC</t>
  </si>
  <si>
    <t>GSM_R_CELL_ID</t>
  </si>
  <si>
    <t>Cell ID</t>
  </si>
  <si>
    <t>COMET_CELL_ID</t>
  </si>
  <si>
    <t>GSM_R_RSSI</t>
  </si>
  <si>
    <t>Signal level</t>
  </si>
  <si>
    <t>COMET_RSSI</t>
  </si>
  <si>
    <t>GSM_R_OPER</t>
  </si>
  <si>
    <t>Network operator</t>
  </si>
  <si>
    <t>COMET_OPER</t>
  </si>
  <si>
    <t>Format to be defined</t>
  </si>
  <si>
    <t>COMET MOBILE/GSM_R (To be completed later - phase 3)</t>
  </si>
  <si>
    <t>Ref</t>
  </si>
  <si>
    <t>Document History</t>
  </si>
  <si>
    <t>Cover Page</t>
  </si>
  <si>
    <t>A455666</t>
  </si>
  <si>
    <t>Old reference: RMR_CRL_DESG_0647</t>
  </si>
  <si>
    <t>New reference: A455666</t>
  </si>
  <si>
    <t xml:space="preserve">Imported into Gesdoc
</t>
  </si>
  <si>
    <t>1B</t>
  </si>
  <si>
    <t>Search of corresponding revision</t>
  </si>
  <si>
    <t>PROFIBUS</t>
  </si>
  <si>
    <t>Profibus</t>
  </si>
  <si>
    <t>COMET_DMI3_OP_TIME</t>
  </si>
  <si>
    <t>COMET_DMI4_OP_TIME</t>
  </si>
  <si>
    <t>Total of DMI 3 hours in operation</t>
  </si>
  <si>
    <t>Total of DMI 4 hours in operation</t>
  </si>
  <si>
    <t>Function/OBU/Operational/Dmi3OpTime</t>
  </si>
  <si>
    <t>Function/OBU/Operational/Dmi4OpTime</t>
  </si>
  <si>
    <t>Date of the latest upgrade of KMAC key</t>
  </si>
  <si>
    <t>Date of the latest complete EVC test</t>
  </si>
  <si>
    <t>Status of the latest complete EVC test</t>
  </si>
  <si>
    <t>20 chars</t>
  </si>
  <si>
    <t>"OK" | "KO test 153"</t>
  </si>
  <si>
    <t>4 chars</t>
  </si>
  <si>
    <t>1 chars</t>
  </si>
  <si>
    <t>"0": no warning
"1": warning</t>
  </si>
  <si>
    <t>2 chars</t>
  </si>
  <si>
    <t>"1"</t>
  </si>
  <si>
    <t>10 chars</t>
  </si>
  <si>
    <t>"328"</t>
  </si>
  <si>
    <t>"270"</t>
  </si>
  <si>
    <t>"125"</t>
  </si>
  <si>
    <t>"1050"</t>
  </si>
  <si>
    <t>"1032"</t>
  </si>
  <si>
    <t>"0"</t>
  </si>
  <si>
    <t>m/s² (unit = 0.1 m/s²)
range -32767 / +32767;
"-32768" meaning unknown</t>
  </si>
  <si>
    <t>"35": temperature in °C
"-128": meaning unknown</t>
  </si>
  <si>
    <t>"2"</t>
  </si>
  <si>
    <t>Isolated</t>
  </si>
  <si>
    <t>Spare</t>
  </si>
  <si>
    <t>Mode (possibly others to come)</t>
  </si>
  <si>
    <t>"3"</t>
  </si>
  <si>
    <t>"4"</t>
  </si>
  <si>
    <t>"5"</t>
  </si>
  <si>
    <t>""</t>
  </si>
  <si>
    <t>"7"</t>
  </si>
  <si>
    <t>" ": No specific feedback
"R": GSM_R analysis refused</t>
  </si>
  <si>
    <t>GSMR_ANALYSIS_FEEDBACK</t>
  </si>
  <si>
    <t>TRANSM_TYPE</t>
  </si>
  <si>
    <t>RMR_CONFIG_FILE_STR_ERROR</t>
  </si>
  <si>
    <t>RMR_CONFIG_FILE_RT_ERROR</t>
  </si>
  <si>
    <t>RMR configuration file error during runtime</t>
  </si>
  <si>
    <t>RMR configuration file structure error</t>
  </si>
  <si>
    <t>Transmission type</t>
  </si>
  <si>
    <t>GSMR analysis feedback</t>
  </si>
  <si>
    <t>Function/OBU/Operational/TransmType</t>
  </si>
  <si>
    <t>Updates following Embedded RMR review:
- "Data Types": Added data type PROFIBUS
- "COMET_INIT" added COMET_DMI3_OP_TIME &amp; COMET_DMI4_OP_TIME
- "COMET_INIT" updated COMET_EVC_TEST_STATUS format (20 chars)
- "COMET_INIT" updated COMET_EVC_MAX_TEMPERATURE_LAST_RUN
- "COMET_INIT" updated COMET_EVC_CUR_CONFIG_VERSION (32 chars)
- "COMET_INIT" updated all binary fields to ASCII encoded ones
- "COMET_EVENT" modified message structure from specific fields to  generic ones (COMET_EVENT_ID/COMET_EVENT_VALUE)
- "COMET_EVENT" updated COMET_EVC_TEMPERATURE
- "COMET_EVENT" updated all binary fields to ASCII encoded ones
- "COMET_EVENT" added message id 
      "6" (COMET_RMR_CONFIG_FILE_RT_ERROR)
      "7" (COMET_RMR_CONFIG_FILE_STR_ERROR)
      "8" (COMET_TRANSM_TYPE)
      "9" (COMET_GSMR_ANALYSIS_FEEDBACK)</t>
  </si>
  <si>
    <t>"BDK_3.12"
"Unknown": if config file version is not available</t>
  </si>
  <si>
    <t>RMR MSG</t>
  </si>
  <si>
    <t>2B</t>
  </si>
  <si>
    <t>RMR Event messages</t>
  </si>
  <si>
    <t>RMR Periodic messages</t>
  </si>
  <si>
    <t>RMR_EVENT</t>
  </si>
  <si>
    <t>RMR_PERIODIC</t>
  </si>
  <si>
    <t>RMR PERIODIC</t>
  </si>
  <si>
    <t xml:space="preserve">This message is sent periodically by On-Board-Unit RMR. </t>
  </si>
  <si>
    <t>The frequency shall be managed by On-Board-Unit RMR based on:</t>
  </si>
  <si>
    <t>RMR_PERIODIC_VERSION</t>
  </si>
  <si>
    <t>Idem EVC_TRU</t>
  </si>
  <si>
    <t>RMR EVENT</t>
  </si>
  <si>
    <t>This event message is sent by On-Board-Unit RMR.</t>
  </si>
  <si>
    <t>RMR_EVENT_VERSION</t>
  </si>
  <si>
    <t>RMR_EVENT_ID</t>
  </si>
  <si>
    <t>RMR_EVENT_VALUE</t>
  </si>
  <si>
    <t>The value corresponding to the RMR_EVENT_ID</t>
  </si>
  <si>
    <r>
      <rPr>
        <u/>
        <sz val="11"/>
        <color indexed="8"/>
        <rFont val="Calibri"/>
        <family val="2"/>
      </rPr>
      <t>EVC_TEMPERATURE</t>
    </r>
    <r>
      <rPr>
        <sz val="11"/>
        <color indexed="8"/>
        <rFont val="Calibri"/>
        <family val="2"/>
      </rPr>
      <t>: Maximum temperature in EVC Rack during current run</t>
    </r>
  </si>
  <si>
    <r>
      <rPr>
        <u/>
        <sz val="11"/>
        <color indexed="8"/>
        <rFont val="Calibri"/>
        <family val="2"/>
      </rPr>
      <t>RMR_CONFIG_FILE_RT_ERROR</t>
    </r>
    <r>
      <rPr>
        <sz val="11"/>
        <color indexed="8"/>
        <rFont val="Calibri"/>
        <family val="2"/>
      </rPr>
      <t>: Number of the line containing configuration file run-time error</t>
    </r>
  </si>
  <si>
    <r>
      <rPr>
        <u/>
        <sz val="11"/>
        <color indexed="8"/>
        <rFont val="Calibri"/>
        <family val="2"/>
      </rPr>
      <t>RMR_CONFIG_FILE_STR_ERROR</t>
    </r>
    <r>
      <rPr>
        <sz val="11"/>
        <color indexed="8"/>
        <rFont val="Calibri"/>
        <family val="2"/>
      </rPr>
      <t>: Number of the line containing configuration file structure error</t>
    </r>
  </si>
  <si>
    <r>
      <rPr>
        <u/>
        <sz val="11"/>
        <color indexed="8"/>
        <rFont val="Calibri"/>
        <family val="2"/>
      </rPr>
      <t>GSMR_ANALYSIS_FEEDBACK</t>
    </r>
    <r>
      <rPr>
        <sz val="11"/>
        <color indexed="8"/>
        <rFont val="Calibri"/>
        <family val="2"/>
      </rPr>
      <t>: Indicates the GSM_R analysis feedback from the RTM function</t>
    </r>
  </si>
  <si>
    <r>
      <rPr>
        <u/>
        <sz val="11"/>
        <rFont val="Calibri"/>
        <family val="2"/>
      </rPr>
      <t>EVC_MODE</t>
    </r>
    <r>
      <rPr>
        <sz val="11"/>
        <rFont val="Calibri"/>
        <family val="2"/>
      </rPr>
      <t>: Current operating mode of the EVC (see details below)</t>
    </r>
  </si>
  <si>
    <r>
      <rPr>
        <u/>
        <sz val="11"/>
        <rFont val="Calibri"/>
        <family val="2"/>
      </rPr>
      <t>ACCELEROMETER</t>
    </r>
    <r>
      <rPr>
        <sz val="11"/>
        <rFont val="Calibri"/>
        <family val="2"/>
      </rPr>
      <t>: Raw acceleration measurement at standstill (i.e. local slope of the track) (m/s²)</t>
    </r>
  </si>
  <si>
    <t>RMR Event Messages</t>
  </si>
  <si>
    <t>RMR Periodic Messages</t>
  </si>
  <si>
    <r>
      <rPr>
        <u/>
        <sz val="11"/>
        <color indexed="8"/>
        <rFont val="Calibri"/>
        <family val="2"/>
      </rPr>
      <t>TRANSM_TYPE</t>
    </r>
    <r>
      <rPr>
        <sz val="11"/>
        <color indexed="8"/>
        <rFont val="Calibri"/>
        <family val="2"/>
      </rPr>
      <t>: Indicates the type of transmission applicable  from next message. xxxx being a sequential number incremented at each start of transmission of delayed data.</t>
    </r>
  </si>
  <si>
    <t>"Nxxxx": normal transmission
"Dxxxx": delayed transmission</t>
  </si>
  <si>
    <t>see 'OBU_CUSTOM' sheet</t>
  </si>
  <si>
    <t>Remark: OBU_CUSTOM content may depend on OBU_VER</t>
  </si>
  <si>
    <t>"2343"</t>
  </si>
  <si>
    <t>"OK", "NOK", "WARN"</t>
  </si>
  <si>
    <t>Estimated mean length: 32 bytes</t>
  </si>
  <si>
    <t>TRAIN_OP_TIME</t>
  </si>
  <si>
    <t>DMI1_OP_TIME</t>
  </si>
  <si>
    <t>DMI2_OP_TIME</t>
  </si>
  <si>
    <t>DMI3_OP_TIME</t>
  </si>
  <si>
    <t>DMI4_OP_TIME</t>
  </si>
  <si>
    <t>TRAIN_MVNT_TIME</t>
  </si>
  <si>
    <t>KM_GPS</t>
  </si>
  <si>
    <t>KM_ODO</t>
  </si>
  <si>
    <t>KMAC_DATE</t>
  </si>
  <si>
    <t>EVC_TEST_DATE</t>
  </si>
  <si>
    <t>EVC_TEST_STATUS</t>
  </si>
  <si>
    <t>EVC_CUR_GATC_BASELINE</t>
  </si>
  <si>
    <t>EVC_CUR_CONFIG_VERSION</t>
  </si>
  <si>
    <t>EVC_MAX_TEMPERATURE_LAST_RUN</t>
  </si>
  <si>
    <t>Estimated mean length: 257 bytes</t>
  </si>
  <si>
    <t>OBU Custom</t>
  </si>
  <si>
    <t>Estimated mean length: 40 bytes</t>
  </si>
  <si>
    <t>Estimated mean length: 13 bytes</t>
  </si>
  <si>
    <t>Estimated mean length: 1 bytes</t>
  </si>
  <si>
    <t>Estimated mean length: 104 or 128 bytes</t>
  </si>
  <si>
    <t>Estimated mean length: 4 bytes</t>
  </si>
  <si>
    <t>NID_OPERATIONAL</t>
  </si>
  <si>
    <t>TRAIN_POSITION</t>
  </si>
  <si>
    <t>EB_ORDER</t>
  </si>
  <si>
    <t>SB_ORDER</t>
  </si>
  <si>
    <t>BALISE_BYTES</t>
  </si>
  <si>
    <t>EUROLOOP_BYTES</t>
  </si>
  <si>
    <t>FROM_RBC_EURORADIO_BYTES</t>
  </si>
  <si>
    <t>TO_RBC_EURORADIO_BYTES</t>
  </si>
  <si>
    <t>M_DRIVERACTIONS</t>
  </si>
  <si>
    <t>BALISE_ERROR</t>
  </si>
  <si>
    <t>NID_C
NID_RBC
M_ERROR</t>
  </si>
  <si>
    <t>RADIO_ERROR</t>
  </si>
  <si>
    <t>10 bits
14 bits
8 bits</t>
  </si>
  <si>
    <t>Ref 2 section 4.2.4.9 - Ref 3 section 7.5.1.86
Ref 2 section 4.2.4.9 - Ref 3 section 7.5.1.96
Ref 2 section 4.2.4.9 - Ref 4 section 8.4.4.6.1</t>
  </si>
  <si>
    <t>341 or 1023 bits</t>
  </si>
  <si>
    <t>Q_TEXT</t>
  </si>
  <si>
    <t>STM_INFO</t>
  </si>
  <si>
    <t>FIXED_TXT_MSG</t>
  </si>
  <si>
    <t>L_TEXT
X_TEXT(L_TEXT)</t>
  </si>
  <si>
    <t>PLAIN_TXT_MSG</t>
  </si>
  <si>
    <t>M_SDMTYPE
M_SDMSUPSTAT
V_PERM
V_FLOI
V_TARGET
D_TARGET
V_RELEASE</t>
  </si>
  <si>
    <t>2 bits
3 bits
10 bits
10 bits
10 bits
15 bits
10 bits</t>
  </si>
  <si>
    <t>Estimated mean length: 8 bytes</t>
  </si>
  <si>
    <t>M_SDMSUPSTAT</t>
  </si>
  <si>
    <t>V_TARGET</t>
  </si>
  <si>
    <t>V_PERM</t>
  </si>
  <si>
    <t>D_TARGET</t>
  </si>
  <si>
    <t>SYSTEM_STATUS_MESSAGE</t>
  </si>
  <si>
    <t>23 bits</t>
  </si>
  <si>
    <t>Estimated mean length: 3 bytes</t>
  </si>
  <si>
    <t>SL_NL_PS_SAFETY_CRIT_FAULT</t>
  </si>
  <si>
    <t>0 bits</t>
  </si>
  <si>
    <t>Estimated mean length: 0 bytes</t>
  </si>
  <si>
    <t>NID_VBCMK
NID_C
T_VBC</t>
  </si>
  <si>
    <t>VIRT_BALISE_COVER_SET</t>
  </si>
  <si>
    <t>VIRT_BALISE_COVER_REMOVED</t>
  </si>
  <si>
    <t>NID_VBCMK
NID_C</t>
  </si>
  <si>
    <t>6 bits
10 bits
8 bits</t>
  </si>
  <si>
    <t>Estimated mean length: 2 bytes</t>
  </si>
  <si>
    <t>NTC_ISOLATION</t>
  </si>
  <si>
    <t>NID_NTC
M_NATIONAL_SYSTEM_ISOLATION</t>
  </si>
  <si>
    <t>8 bits
1 bit</t>
  </si>
  <si>
    <t>Message truncated</t>
  </si>
  <si>
    <t>1 char</t>
  </si>
  <si>
    <t>"0": message not truncated
"1": message truncated</t>
  </si>
  <si>
    <t>Estimated mean length: 1024 bytes</t>
  </si>
  <si>
    <t>Estimated mean length: 238 bytes</t>
  </si>
  <si>
    <t>Ref 1 section 4.2.4.1 (max value : 10)</t>
  </si>
  <si>
    <t>Estimated mean length: 62 bytes</t>
  </si>
  <si>
    <t>JRU header: 40 bytes</t>
  </si>
  <si>
    <t>DRU header: 11 bytes</t>
  </si>
  <si>
    <t>Estimated mean length: 68 bytes</t>
  </si>
  <si>
    <t>Data Volume Estimation</t>
  </si>
  <si>
    <t>Data Type</t>
  </si>
  <si>
    <t>RMR header (byte)</t>
  </si>
  <si>
    <t>Total (byte)</t>
  </si>
  <si>
    <t>Data message</t>
  </si>
  <si>
    <t>Packet 3</t>
  </si>
  <si>
    <t>Packet 4</t>
  </si>
  <si>
    <t>Packet 6</t>
  </si>
  <si>
    <t>Packet 7</t>
  </si>
  <si>
    <t>Packet 9</t>
  </si>
  <si>
    <t>Packet 10</t>
  </si>
  <si>
    <t>Packet 11</t>
  </si>
  <si>
    <t>Packet 12</t>
  </si>
  <si>
    <t>Packet 13</t>
  </si>
  <si>
    <t>Packet 14</t>
  </si>
  <si>
    <t>Packet 16</t>
  </si>
  <si>
    <t>Packet 18</t>
  </si>
  <si>
    <t>Packet 20</t>
  </si>
  <si>
    <t>Packet 23</t>
  </si>
  <si>
    <t>Packet 26</t>
  </si>
  <si>
    <t>Packet 27</t>
  </si>
  <si>
    <t>Packet 28</t>
  </si>
  <si>
    <t>Packet 29</t>
  </si>
  <si>
    <t>Packet 42</t>
  </si>
  <si>
    <t>Packet 1</t>
  </si>
  <si>
    <t>Packet 3,4,5</t>
  </si>
  <si>
    <t>Periodicity (msg/sec)</t>
  </si>
  <si>
    <t>Volume (byte/sec)</t>
  </si>
  <si>
    <t>Data Volume</t>
  </si>
  <si>
    <t xml:space="preserve">Included comments from MDE (Gesdoc 1B review):
   - renamed COMET_PERIODIC into RMR_PERIODIC
   - renamed COMET_EVENT into RMR_EVENT
   - updated RMR_EVENT/TRANSM_TYPE
   - added OBU_CUSTOM sheet
Updated CMD_FBCK: added length 
Updated EVC_TRU packet 12
Remove JRU_ prefix and keep UNISIG official name for fields to decode
Added Data volume estimation (Data Volume sheet)
COMET_INIT: define one OPC tag for each field
</t>
  </si>
  <si>
    <t>Field</t>
  </si>
  <si>
    <t>MSG_TRUNCATED</t>
  </si>
  <si>
    <t>3B</t>
  </si>
  <si>
    <t>P.ROSE</t>
  </si>
  <si>
    <t xml:space="preserve">3. String used to carry RMR events information </t>
  </si>
  <si>
    <t>EVENT_INFO;OBU_GPS</t>
  </si>
  <si>
    <t>"C.1"</t>
  </si>
  <si>
    <t>"104"</t>
  </si>
  <si>
    <t>"35356702003001"</t>
  </si>
  <si>
    <t>"234"</t>
  </si>
  <si>
    <t>"14"</t>
  </si>
  <si>
    <t>"30"</t>
  </si>
  <si>
    <t>"14|30|0"</t>
  </si>
  <si>
    <t>C.1
(C = Comet)</t>
  </si>
  <si>
    <t>R.1
(R = Rack)</t>
  </si>
  <si>
    <t>Treatment in OBU Proxy</t>
  </si>
  <si>
    <t>BIN -&gt; ASCII conversion</t>
  </si>
  <si>
    <t>No conversion</t>
  </si>
  <si>
    <t>BIN -&gt; ASCII conversion
Example: "1"</t>
  </si>
  <si>
    <t>BIN -&gt; ASCII conversion
Example: "7"</t>
  </si>
  <si>
    <t>BIN -&gt; ASCII conversion
Example: "NID_C=1, NID_BG=5, N_TOTAL=2, N_PIG=1, M_DUP=1, Q_LINK=0"</t>
  </si>
  <si>
    <t>BIN -&gt; ASCII conversion
Example: "NID_C=1, NID_LOOP=6"</t>
  </si>
  <si>
    <t>BIN -&gt; ASCII conversion
Example: "32"</t>
  </si>
  <si>
    <t>BIN -&gt; ASCII conversion
Example: "NID_VBCMK=5, NID_C=1, T_VBC=122"</t>
  </si>
  <si>
    <t>BIN -&gt; ASCII conversion
Example: "NID_ VBCMK =5, NID_C =1"</t>
  </si>
  <si>
    <t>Whole packet conversion to ASCII</t>
  </si>
  <si>
    <t>BIN -&gt; ASCII conversion
Example: "100"</t>
  </si>
  <si>
    <t>BIN -&gt; ASCII conversion
Example: "3000"</t>
  </si>
  <si>
    <t>BIN -&gt; ASCII conversion
Example: "37"</t>
  </si>
  <si>
    <t>BIN -&gt; ASCII conversion
Example: "16"</t>
  </si>
  <si>
    <t>idem DRU_EVC</t>
  </si>
  <si>
    <t>Treatment in S2K</t>
  </si>
  <si>
    <t>type1</t>
  </si>
  <si>
    <t>STRING -&gt; INT conversion</t>
  </si>
  <si>
    <t>type2</t>
  </si>
  <si>
    <t>type3</t>
  </si>
  <si>
    <t>Extract Operator</t>
  </si>
  <si>
    <t>type2
Generate Alarm</t>
  </si>
  <si>
    <t>type4
Generate Alarm</t>
  </si>
  <si>
    <t>type4</t>
  </si>
  <si>
    <t>type4
Global Status
Generate Alarm</t>
  </si>
  <si>
    <t>type5
Generate Alarm</t>
  </si>
  <si>
    <t>type5</t>
  </si>
  <si>
    <t>type5
Global Status
Generate Alarm</t>
  </si>
  <si>
    <t>type2
Global Status
Generate Alarm</t>
  </si>
  <si>
    <t>S2K treatment type</t>
  </si>
  <si>
    <t>1. direct update of NumericalgPV (state)</t>
  </si>
  <si>
    <t>2. Generate S2K event (without geo-localisation)</t>
  </si>
  <si>
    <t>1. direct update of StringPV (state)</t>
  </si>
  <si>
    <t>1. Extract EVENT_INFO &amp; GPS</t>
  </si>
  <si>
    <t>3. Generate geo-localized S2K event (with complete EVENT_INFO)</t>
  </si>
  <si>
    <t>2. Convert EVENT_INFO to numerical value (1 Integer output plug used in VBA script)</t>
  </si>
  <si>
    <t>4. Generate geo-localized S2K event (with complete string EVENT_INFO)</t>
  </si>
  <si>
    <t>2. Extract numerical value (before ',' character) from EVENT_INFO (1 Integer output plug used in VBA script)</t>
  </si>
  <si>
    <r>
      <rPr>
        <b/>
        <u/>
        <sz val="11"/>
        <color indexed="8"/>
        <rFont val="Calibri"/>
        <family val="2"/>
      </rPr>
      <t>type1</t>
    </r>
    <r>
      <rPr>
        <sz val="11"/>
        <color indexed="8"/>
        <rFont val="Calibri"/>
        <family val="2"/>
      </rPr>
      <t>: OPC tag is string type</t>
    </r>
  </si>
  <si>
    <r>
      <rPr>
        <b/>
        <u/>
        <sz val="11"/>
        <color indexed="8"/>
        <rFont val="Calibri"/>
        <family val="2"/>
      </rPr>
      <t>type2</t>
    </r>
    <r>
      <rPr>
        <sz val="11"/>
        <color indexed="8"/>
        <rFont val="Calibri"/>
        <family val="2"/>
      </rPr>
      <t>: OPC tag is Integer type</t>
    </r>
  </si>
  <si>
    <r>
      <rPr>
        <b/>
        <u/>
        <sz val="11"/>
        <color indexed="8"/>
        <rFont val="Calibri"/>
        <family val="2"/>
      </rPr>
      <t>type3</t>
    </r>
    <r>
      <rPr>
        <sz val="11"/>
        <color indexed="8"/>
        <rFont val="Calibri"/>
        <family val="2"/>
      </rPr>
      <t>: OPC tag is Event (EVENT_INFO;GPS) where EVENT_INFO is "pure" string</t>
    </r>
  </si>
  <si>
    <r>
      <rPr>
        <b/>
        <u/>
        <sz val="11"/>
        <color indexed="8"/>
        <rFont val="Calibri"/>
        <family val="2"/>
      </rPr>
      <t>type4</t>
    </r>
    <r>
      <rPr>
        <sz val="11"/>
        <color indexed="8"/>
        <rFont val="Calibri"/>
        <family val="2"/>
      </rPr>
      <t>: OPC tag is Event (EVENT_INFO;GPS) where EVENT_INFO is "numeric" encoded as string</t>
    </r>
  </si>
  <si>
    <r>
      <rPr>
        <b/>
        <u/>
        <sz val="11"/>
        <color indexed="8"/>
        <rFont val="Calibri"/>
        <family val="2"/>
      </rPr>
      <t>type5</t>
    </r>
    <r>
      <rPr>
        <sz val="11"/>
        <color indexed="8"/>
        <rFont val="Calibri"/>
        <family val="2"/>
      </rPr>
      <t>: OPC tag is Event (EVENT_INFO;GPS) where EVENT_INFO is "complex" string (numerical", text")</t>
    </r>
  </si>
  <si>
    <t>2. Update of "state message" with EVENT_INFO</t>
  </si>
  <si>
    <t>3. Update of "state message" with "Numerical" EVENT_INFO</t>
  </si>
  <si>
    <t>3. Update of "state message" with "Numerical extracted value (state)</t>
  </si>
  <si>
    <t>If DRU_M_DIAG &lt; 640
   ID= (DRU_M_DIAG modulo 160)
   Value=(DRU_M_DIAG DIV 160) +1
Example if DRU_M_DIAG = 333: "13,3"</t>
  </si>
  <si>
    <t>If packet present, set value to 1</t>
  </si>
  <si>
    <t>If packet present, set value to "1"</t>
  </si>
  <si>
    <t>NID_PROPRIO_MESSAGE</t>
  </si>
  <si>
    <t>EVC_STARTUP</t>
  </si>
  <si>
    <t>EVC Startup</t>
  </si>
  <si>
    <t>Function/OBU/Operational/EvcStartup</t>
  </si>
  <si>
    <t>Ref 6</t>
  </si>
  <si>
    <t>GATC_CRL_DN_13_0014 v1.3.docx</t>
  </si>
  <si>
    <t>GATC_CRL_DN_13_0014</t>
  </si>
  <si>
    <t>1.3</t>
  </si>
  <si>
    <t>Ref 6 section 2.2.4.3.5</t>
  </si>
  <si>
    <t>Encode command</t>
  </si>
  <si>
    <t>Add &lt;S1&gt; and &lt;/S1&gt; markers</t>
  </si>
  <si>
    <t xml:space="preserve">RMR Messages: updated "type" and "example" column of OBU_MSG and SSYS_CMD
OBU_CUSTOM: updated table and removed TRANSM_TYPE
Included comments from BBK:
- OPC Types: removed "Byte" and "Byte event"
- OPC Types: removed "EVENT_INFO_LEN" from "Event" type
- OPC Types: added type1 to type 5
- RMR Messages: removed "OBU_RAW_DATA" OPC tag
- Change "Byte Event" OPC tags into "Event" ones
Added columns "Treatment in OBU Proxy" and "Treatment in S2K"
EVC_TRU: Added JRU packet 255 handling
RMR Messages: Added OBU_ACK OPC tag
</t>
  </si>
  <si>
    <t>"123" (range: uint32)</t>
  </si>
  <si>
    <t>OBU_Proxy.FLEET1.27853345.OBU_ACK</t>
  </si>
  <si>
    <t>OBU_Proxy.FLEET1.27853346.MODE</t>
  </si>
  <si>
    <t>OBU_Proxy.FLEET1.27853346.BALISE_BYTES</t>
  </si>
  <si>
    <t>OBU_Proxy.FLEET1.27853345.MODE</t>
  </si>
  <si>
    <t>OBU_Proxy.FLEET1.27853345.BALISE_BYTES</t>
  </si>
  <si>
    <t>OBU_Proxy.FLEET2.3346.MODE</t>
  </si>
  <si>
    <t>OBU_Proxy.FLEET2.3346.BALISE_BYTES</t>
  </si>
  <si>
    <t>OBU_Proxy.FLEET1.27853346.OBU_ACK</t>
  </si>
  <si>
    <t>OBU_Proxy.FLEET2.3346.OBU_ACK</t>
  </si>
  <si>
    <t>balise bytes (NID_C, NID_BG, N_TOTAL, N_PIG, M_DUP, Q_LINK)</t>
  </si>
  <si>
    <t>Euroloop bytes (NID_C, NID_LOOP)</t>
  </si>
  <si>
    <t>BIN -&gt; ASCII conversion
Add message text (see Ref 4 section 8.5.3 )
Example: "27, SH Refused (NID_C=1, NID_RBC=6)"</t>
  </si>
  <si>
    <t>BIN -&gt; ASCII conversion
Add message text (see Ref 4 section 8.5.2 )
Example: "132, MA Request (NID_C=1, NID_RBC=6)"</t>
  </si>
  <si>
    <t>Ref 2 section 4.2.4.10 - Ref 3 section 7.5.1.86
Ref 2 section 4.2.4.10 - Ref 3 section 7.5.1.96
Ref 2 section 4.2.4.10 - Ref 4 section 8.4.4.7.1</t>
  </si>
  <si>
    <t>Ref 2 section 4.2.4.11</t>
  </si>
  <si>
    <t>NID_C
NID_ERRORBG
M_ERROR</t>
  </si>
  <si>
    <t>NID_C
NID_RBC
EuroRadio bytes (NID_MESSAGE)</t>
  </si>
  <si>
    <t>Ref 2 section 4.2.4.14</t>
  </si>
  <si>
    <t>Ref 2 section 4.2.4.20
Ref 2 section 4.2.4.20
Ref 2 section 4.2.4.20
Ref 2 section 4.2.4.20
Ref 2 section 4.2.4.20
Ref 2 section 4.2.4.20
Ref 2 section 4.2.4.20</t>
  </si>
  <si>
    <t>Ref 2 section 4.2.4.23</t>
  </si>
  <si>
    <t>Ref 2 section 4.2.4.27</t>
  </si>
  <si>
    <t>Ref 2 section 4.2.4.12 - Ref 3 section 7.5.1.86
Ref 2 section 4.2.4.12
Ref 2 section 4.2.4.12 - Ref 3 section 7.5.1.64</t>
  </si>
  <si>
    <t>Ref 2 section 4.2.4.13 - Ref 3 section 7.5.1.86
Ref 2 section 4.2.4.13 - Ref 3 section 7.5.1.96
Ref 2 section 4.2.4.13 - Ref 3 section 7.5.1.64</t>
  </si>
  <si>
    <t>Ref 2 section 4.2.4.16 - Ref 3 section 7.5.1.136</t>
  </si>
  <si>
    <t>Ref 2 section 4.2.4.18 - Ref 3 section 7.5.1.53
Ref 2 section 4.2.4.18 - Ref 3 section 7.5.1.174</t>
  </si>
  <si>
    <t>Ref 2 section 4.2.4.26 - Ref 3 section 7.5.1.98</t>
  </si>
  <si>
    <t>Ref 2 section 4.2.4.42 - Ref 3 section 7.5.1.98
Ref 2 section 4.2.4.42</t>
  </si>
  <si>
    <t>Ref 2 section 4.2.4.28 - Ref 3 section 7.5.1.99.1
Ref 2 section 4.2.4.28 - Ref 3 section 7.5.1.86
Ref 2 section 4.2.4.28 - Ref 3 section 7.5.1.154.1</t>
  </si>
  <si>
    <t>BIN -&gt; ASCII conversion
M_NATIONAL_SYSTEM_ISOLATION reserve logic: 0-&gt;1 and 1-&gt;0
Example: "1, NID_NTC=5"</t>
  </si>
  <si>
    <t>10 bits
14 bits
1023 bytes (first 8 bits)</t>
  </si>
  <si>
    <t>max 238 bytes</t>
  </si>
  <si>
    <t>BIN -&gt; ASCII conversion
Example: "122, NID_C=5, NID_RBC=1"
(122=M_ERROR)</t>
  </si>
  <si>
    <t>BIN -&gt; ASCII conversion
Example: "121, NID_C=5, NID_ERRORBG=32"
(121=M_ERROR)</t>
  </si>
  <si>
    <t>Ref 1 section 4.2.4.1 (k=39 for BDK) (ASCII encoded)</t>
  </si>
  <si>
    <t>8 bits * N_L_ITER</t>
  </si>
  <si>
    <t>The DRU_M_DIAG shall be translated
Example: “367, Odometry failure (DRU_NID_CHANNEL=2, DRU_X_TEXT=ERROR1)”
(367=DRU_M_DIAG)</t>
  </si>
  <si>
    <t>4B</t>
  </si>
  <si>
    <t>8 bits
8 bits * L_TEXT (already ASCII formatted)</t>
  </si>
  <si>
    <t xml:space="preserve">DRU_TRU
</t>
  </si>
  <si>
    <t xml:space="preserve">EVC_TRU: added 4 bits padding to be confirmed
EVC_TRU: updated references for EVC_TRU message decoding
EVC_TRU: removed "DRU_NID_PACKET = 3, 4 or 5"
EVC_TRU: updated "treatment in OBU_Proxy" for packet 9,10, 12, 13 &amp; 42
EVC_TRU: updated DRU_STM to type 3
EVC_TRU: updated "treatment in OBU_Proxy" for DRU_TRU
GSM_R: added comment at line "GSMR_DATA"
GSM_R: updated "signal level" and "Cell ID" to type 4
RMR_EVENT: updated ACCELEROMETER to type 4
</t>
  </si>
  <si>
    <t>data type</t>
  </si>
  <si>
    <t>RACK Init Message</t>
  </si>
  <si>
    <t>RACK Module Characteristics</t>
  </si>
  <si>
    <t>Version B released</t>
  </si>
  <si>
    <t>8 bits * L_TEXT</t>
  </si>
  <si>
    <t>1C</t>
  </si>
  <si>
    <t>Ref 1 section 4.2.4.1 (ASCII encoded)</t>
  </si>
  <si>
    <t>ASCII encoded, AT prefix is optional</t>
  </si>
  <si>
    <t xml:space="preserve">Acknowledge mechanism only if value is different from "0"
</t>
  </si>
  <si>
    <t>SSYS_ACK</t>
  </si>
  <si>
    <t>Acknowledged value (see OBU_ACK above)</t>
  </si>
  <si>
    <t>0;1;1;3;123</t>
  </si>
  <si>
    <t>[A455666_0001]</t>
  </si>
  <si>
    <t>OBU_MSG shall be formatted as following (semi-colon (;) separated fields):</t>
  </si>
  <si>
    <t>[A455666_0002]</t>
  </si>
  <si>
    <t>SSYS_CMD shall be formatted as following (semi-colon (;) separated fields):</t>
  </si>
  <si>
    <t>[A455666_0003]</t>
  </si>
  <si>
    <t>The acknowledgement  mechanism shall be implemented thanks to OBU_ACK and SSYS_ACK OPC tags</t>
  </si>
  <si>
    <t>[A455666_0004]</t>
  </si>
  <si>
    <t>The RMR Support System shall monitor the conection status and publish it using "CONNECTION STATUS" OPC tag</t>
  </si>
  <si>
    <t>[A455666_0005]</t>
  </si>
  <si>
    <t>[A455666_0006]</t>
  </si>
  <si>
    <t>[A455666_0007]</t>
  </si>
  <si>
    <t>[A455666_0008]</t>
  </si>
  <si>
    <t>[A455666_0009]</t>
  </si>
  <si>
    <t>The RMR Support System shall implement “RMR configuration line-by-line upgrade” using following commands (CMD_CODE 2 to 5)</t>
  </si>
  <si>
    <t>The RMR Support System shall implement “RMR configuration file upgrade” using following command (CMD_CODE 1)</t>
  </si>
  <si>
    <t>The RMR Support System shall implement “project baseline upgrade” using following commands (CMD_CODE 7 to 8)</t>
  </si>
  <si>
    <t>[A455666_0010]</t>
  </si>
  <si>
    <t>The RMR Support system shall be able to format and send all commands listed in section 4.1.2.2 of OBU interface document.</t>
  </si>
  <si>
    <t>[A455666_0011]</t>
  </si>
  <si>
    <t>[A455666_0012]</t>
  </si>
  <si>
    <t>[A455666_0013]</t>
  </si>
  <si>
    <t>[A455666_0014]</t>
  </si>
  <si>
    <t>[A455666_0015]</t>
  </si>
  <si>
    <t>[A455666_0016]</t>
  </si>
  <si>
    <t>The RMR Support System shall decode and treat CMD_FBCK messages as described in the following table</t>
  </si>
  <si>
    <t>The RMR Support System shall decode and treat EVC_TRU messages as described in the following tables</t>
  </si>
  <si>
    <t>The RMR Support System shall decode and treat GSM_R messages as described in the following tables</t>
  </si>
  <si>
    <t>The RMR Support System shall decode and treat COMET_INIT messages as described in the following table</t>
  </si>
  <si>
    <t>The RMR Support System shall decode and treat RMR_EVENT messages as described in the following table</t>
  </si>
  <si>
    <t>The RMR Support System shall decode and treat RMR_PERIODIC messages as described in the following table</t>
  </si>
  <si>
    <t>EVENT_INFO shall contain the length of the complete message (from &lt;G1&gt; to &lt;/G1&gt;)</t>
  </si>
  <si>
    <t>NID_MESSAGE = 24</t>
  </si>
  <si>
    <t>M_ADHESION
NID_MN
Q_RBCENTRY
      NID_C (if Q_RBCENTRY = 2)
      NID_RBC (if Q_RBCENTRY = 2)
      NID_RADIO (if Q_RBCENTRY = 2)
NID_OPERATIONAL</t>
  </si>
  <si>
    <t>Ref 2 section 4.2.4.24 - Ref 3 section 7.5.1.60
Ref 2 section 4.2.4.24 - Ref 3 section 7.5.1.91.1
Ref 2 section 4.2.4.24
Ref 2 section 4.2.4.24 - Ref 3 section 7.5.1.86
Ref 2 section 4.2.4.24 - Ref 3 section 7.5.1.96
Ref 2 section 4.2.4.24 - Ref 3 section 7.5.1.95
Ref 2 section 4.2.4.24 - Ref 3 section 7.5.1.92</t>
  </si>
  <si>
    <t>1 bit
24 bits
2 bits
10 bits
14 bits
64 bits
32 bits</t>
  </si>
  <si>
    <t>BIN -&gt; ASCII conversion (Binary Coded Decimal, see ref 3 section 7.5.1.92)</t>
  </si>
  <si>
    <t>RMR Messages: updated OBU_ACK
RMR Messages: added OBU_GPS
RMR Messages: added SSYS_ACK
EVC_TRU: removed 4 bits "padding" for TRU_NID_MESSAGE=0
EVC_TRU: added NID_MESSAGE 24 decoding format
EVC_TRU: updated NID_OPERATIONAL
EVC_TRU: X_TEXT is ASCII encoded, its length is "8 bits * L_TEXT"
GSM_R:  GSMR_DATA: AT prefix is optional
GSM_R: extract fields only for port 1(Mobile 1 RX) and 3(Mobile 2 RX)
RMR_PERIODIC: V_TRAIN is 10 bits length
Added requirement tags [A455666_0001] -&gt; [A455666_00016]</t>
  </si>
  <si>
    <t>Estimated mean length: 19 bytes</t>
  </si>
  <si>
    <t>2C</t>
  </si>
  <si>
    <r>
      <rPr>
        <sz val="11"/>
        <rFont val="Calibri"/>
        <family val="2"/>
      </rPr>
      <t>type6</t>
    </r>
    <r>
      <rPr>
        <sz val="11"/>
        <color indexed="8"/>
        <rFont val="Calibri"/>
        <family val="2"/>
      </rPr>
      <t xml:space="preserve">
Global Status
Generate Alarm</t>
    </r>
  </si>
  <si>
    <t>OPC Types: type 6 added
EVC_TRU: DRU_EVC_MM treatment updated</t>
  </si>
  <si>
    <r>
      <rPr>
        <b/>
        <u/>
        <sz val="11"/>
        <color indexed="8"/>
        <rFont val="Calibri"/>
        <family val="2"/>
      </rPr>
      <t>type6</t>
    </r>
    <r>
      <rPr>
        <sz val="11"/>
        <color indexed="8"/>
        <rFont val="Calibri"/>
        <family val="2"/>
      </rPr>
      <t>: OPC tag is String composed of 2 numerical values (ex: "13,3")</t>
    </r>
  </si>
  <si>
    <t>1. Extract first value: eqpt_id</t>
  </si>
  <si>
    <t>2. Extract second value: eqpt_status</t>
  </si>
  <si>
    <t>3. Update the variable corresponding to eqpt_id with value eqpt_status</t>
  </si>
  <si>
    <t>Version C released</t>
  </si>
  <si>
    <t>1D</t>
  </si>
  <si>
    <t>10 bits
6 bits</t>
  </si>
  <si>
    <t>NID_C
NID_VBCMK</t>
  </si>
  <si>
    <t>Ref 2 section 4.2.4.29 - Ref 3 section 7.5.1.86
Ref 2 section 4.2.4.29 - Ref 3 section 7.5.1.99.1</t>
  </si>
  <si>
    <t>Add toggle marker only if OBU_ACK is different from "0"
Example: "U123", "D124", "U125", "D125"…</t>
  </si>
  <si>
    <t>Remove toggle marker
Build Acknowledge command
Add &lt;S1&gt; and &lt;/S1&gt; markers</t>
  </si>
  <si>
    <t>OBU_LEN</t>
  </si>
  <si>
    <t>Total message length including &lt;G1&gt; and &lt;/G1&gt; markers</t>
  </si>
  <si>
    <t>COMET_EVC_PRJ_VERSION_INCOHERENT</t>
  </si>
  <si>
    <t>Warning if the project version does not match the expected one</t>
  </si>
  <si>
    <t>COMET_EVC_CUR_PRJ_VERSION</t>
  </si>
  <si>
    <t>Current Project version running on EVC</t>
  </si>
  <si>
    <t>COMET_FIFO_CLEARED</t>
  </si>
  <si>
    <t>EVC_PRJ_VERSION_INCOHERENT</t>
  </si>
  <si>
    <t>EVC_CUR_PRJ_VERSION</t>
  </si>
  <si>
    <t>FIFO_CLEARED</t>
  </si>
  <si>
    <t>"0": no specific event
"1": Fifo cleared</t>
  </si>
  <si>
    <t>Function/OBU/Operational/FifoCleared</t>
  </si>
  <si>
    <t>EVC_TRU: reverse order between NID_C &amp; NID_VBCMK for NID_MSG 29
RMR Messages: OBU_ACK &amp; SSYS_ACK OPC tags are String
RMR Messages: OBU_ACK &amp; SSYS_ACK: add toggle marker mechanism
RMR Messages: OBU_CNT renamed into OBU_LEN and contains total RMR message length
COMET_INIT: renamed PRJ_BASELINE into PRJ_VERSION
COMET_INIT: added COMET_FIFO_CLEARED field</t>
  </si>
  <si>
    <t>Indicates if the FIFO (RMR sending buffer) has been cleared by a train operator or automatically after having reached capacity threshold</t>
  </si>
  <si>
    <r>
      <rPr>
        <u/>
        <sz val="11"/>
        <rFont val="Calibri"/>
        <family val="2"/>
      </rPr>
      <t>EVC_PRJ_VERSION_NOTIF</t>
    </r>
    <r>
      <rPr>
        <sz val="11"/>
        <rFont val="Calibri"/>
        <family val="2"/>
      </rPr>
      <t xml:space="preserve">: Notification of EVC Project Version chosen by operator </t>
    </r>
  </si>
  <si>
    <r>
      <rPr>
        <u/>
        <sz val="11"/>
        <rFont val="Calibri"/>
        <family val="2"/>
      </rPr>
      <t>EVC_PRJ_VERSION_CONFIRM</t>
    </r>
    <r>
      <rPr>
        <sz val="11"/>
        <rFont val="Calibri"/>
        <family val="2"/>
      </rPr>
      <t xml:space="preserve">: Confirmation of EVC Project Version chosen by operator </t>
    </r>
  </si>
  <si>
    <t>EVC_PRJ_VERSION_NOTIF</t>
  </si>
  <si>
    <t>EVC_PRJ_VERSION_CONFIRM</t>
  </si>
  <si>
    <r>
      <rPr>
        <u/>
        <sz val="11"/>
        <color indexed="8"/>
        <rFont val="Calibri"/>
        <family val="2"/>
      </rPr>
      <t>Update variables</t>
    </r>
    <r>
      <rPr>
        <sz val="11"/>
        <color indexed="8"/>
        <rFont val="Calibri"/>
        <family val="2"/>
      </rPr>
      <t xml:space="preserve">: 
LatestUpdateDate, LatestUpdateTime
LatestGPSDate, LatestGPSTime
GpsLat, GpsLong
GpsSpeed
GpsNbSat
</t>
    </r>
    <r>
      <rPr>
        <u/>
        <sz val="11"/>
        <color indexed="8"/>
        <rFont val="Calibri"/>
        <family val="2"/>
      </rPr>
      <t>Perform data statistics</t>
    </r>
    <r>
      <rPr>
        <sz val="11"/>
        <color indexed="8"/>
        <rFont val="Calibri"/>
        <family val="2"/>
      </rPr>
      <t xml:space="preserve">:
NbReceivedMsg
DataQuantity </t>
    </r>
  </si>
  <si>
    <t>Function/OBU/GSM_R/Mobile1/Operator</t>
  </si>
  <si>
    <t>Function/OBU/GSM_R/Mobile1/SignalLevel</t>
  </si>
  <si>
    <t>Function/OBU/GSM_R/Mobile1/CellId</t>
  </si>
  <si>
    <t>Function/OBU/GSM_R/Mobile2/Operator</t>
  </si>
  <si>
    <t>Function/OBU/GSM_R/Mobile2/SignalLevel</t>
  </si>
  <si>
    <t>Function/OBU/GSM_R/Mobile2/CellId</t>
  </si>
  <si>
    <t>Function/OBU/Configuration/RmrConfigFileRtError</t>
  </si>
  <si>
    <t>Function/OBU/Configuration/RmrConfigFileStrError</t>
  </si>
  <si>
    <t>Function/OBU/GSM_R/GsmrAnalysisFeedback</t>
  </si>
  <si>
    <t>Function/OBU/Command/EvcPrjBaselineNotif</t>
  </si>
  <si>
    <t>Function/OBU/Command/EvcPrjBaselineConfirm</t>
  </si>
  <si>
    <t>Function/OBU/Configuration/EvcPrjVersionIncoherent</t>
  </si>
  <si>
    <t>Function/OBU/Configuration/EvcCurPrjVersion</t>
  </si>
  <si>
    <t>Function/OBU/Configuration/EvcCurGatcBaseline</t>
  </si>
  <si>
    <t>Function/OBU/Configuration/EvcCurConfigVersion</t>
  </si>
  <si>
    <t>Some "S2K Function" updated
Version D released</t>
  </si>
  <si>
    <t>SSYS_CFG</t>
  </si>
  <si>
    <t>Configuration</t>
  </si>
  <si>
    <t>Encode configuration (RMR configuration file &amp; Project Version)</t>
  </si>
  <si>
    <t>Manage configuration (RMR configuration file &amp; Project Version)</t>
  </si>
  <si>
    <t>DESIRED_PROJECT_VERSION</t>
  </si>
  <si>
    <t>DESIRED_RMR_CONFIG</t>
  </si>
  <si>
    <t>current desired RMR configuration file stored in OBU_Proxy (upon recpetion of SSYS_CFG)</t>
  </si>
  <si>
    <t>current desired Project Version stored in OBU_Proxy (upon recpetion of SSYS_CFG)</t>
  </si>
  <si>
    <t>234;1;4;32;1|config_file_v3_4.txt|458A2BCC</t>
  </si>
  <si>
    <t>SSYS_CMD_STATE</t>
  </si>
  <si>
    <t>Manage command</t>
  </si>
  <si>
    <t>Command status of the currently processed command</t>
  </si>
  <si>
    <t>1E</t>
  </si>
  <si>
    <t>"1": EVC_TEMPERATURE
"2": EVC_MODE
"3": EVC_PRJ_VERSION_NOTIF
"4": EVC_PRJ_VERSION_CONFIRM
"5": ACCELEROMETER
"6": RMR_CONFIG_FILE_RT_ERROR
"7": RMR_CONFIG_FILE_STR_ERROR
"8": TRANSM_TYPE (reserved for future use)
"9": GSMR_ANALYSIS_FEEDBACK
"10": FIFO_SYNCHRONIZED</t>
  </si>
  <si>
    <r>
      <rPr>
        <u/>
        <sz val="11"/>
        <color indexed="8"/>
        <rFont val="Calibri"/>
        <family val="2"/>
      </rPr>
      <t>FIFO_SYNCHRONIZED</t>
    </r>
    <r>
      <rPr>
        <sz val="11"/>
        <color indexed="8"/>
        <rFont val="Calibri"/>
        <family val="2"/>
      </rPr>
      <t xml:space="preserve">: Indicates that RMR_SSYS is synchronized with the sending buffer of the OBU </t>
    </r>
  </si>
  <si>
    <t>OBU_PROXY: added CMD_FBCK_GLOBAL
RMR Messages: added SSYS_CFG
RMR Messages: added SSYS_CMD_STATE
RMR Messages: added DESIRED_RMR_CONFIG
RMR Messages: added DESIRED_PROJECT_VERSION 
RMR_EVENT: added FIFO_SYNCHRONIZED</t>
  </si>
  <si>
    <t>TBD</t>
  </si>
  <si>
    <t>"OP123"</t>
  </si>
  <si>
    <t>Version E released</t>
  </si>
  <si>
    <t>1F</t>
  </si>
  <si>
    <t>EVC_MM</t>
  </si>
  <si>
    <t>EVC maintenance Manager</t>
  </si>
  <si>
    <t>EVC Maintenance Manager</t>
  </si>
  <si>
    <t>The RMR Support System shall decode and treat EVC_MM messages as described in the following table</t>
  </si>
  <si>
    <t>EVC_MM_VERSION</t>
  </si>
  <si>
    <t>EVC_MM_DATA</t>
  </si>
  <si>
    <r>
      <rPr>
        <sz val="11"/>
        <rFont val="Calibri"/>
        <family val="2"/>
      </rPr>
      <t>type7</t>
    </r>
    <r>
      <rPr>
        <sz val="11"/>
        <color indexed="8"/>
        <rFont val="Calibri"/>
        <family val="2"/>
      </rPr>
      <t xml:space="preserve">
Global Status
Generate Alarm</t>
    </r>
  </si>
  <si>
    <t>1. Loop on the array, update the variable of all eqpt_id with corresponding status</t>
  </si>
  <si>
    <t>[A455666_0017]</t>
  </si>
  <si>
    <t>OK</t>
  </si>
  <si>
    <t>Past defect</t>
  </si>
  <si>
    <t>Defect</t>
  </si>
  <si>
    <t>See OBU intf</t>
  </si>
  <si>
    <t>ERROR_MSG_1</t>
  </si>
  <si>
    <t>ERROR_MSG_2</t>
  </si>
  <si>
    <t>DEGRADED_MODE_1</t>
  </si>
  <si>
    <t>DEGRADED_MODE_2</t>
  </si>
  <si>
    <t>CMD_FBCK_GLOBAL_1</t>
  </si>
  <si>
    <t>CMD_FBCK_GLOBAL_2</t>
  </si>
  <si>
    <t>Global OPC tags (there are six tags for the whole OBU_Proxy)</t>
  </si>
  <si>
    <t>The RMR support System shall publish any decoding error using the "ERROR_MSG_1/_2" OPC tag</t>
  </si>
  <si>
    <t>The RMR support System shall publish any transition to degraded mode using the "DEGRADED_MODE_1/_2" OPC tag</t>
  </si>
  <si>
    <t>Data Types: Added EVC_MM message type
added EVC_MM sheet
OPC Types: added type7
OBU_PROXY: duplicate Global OPC tags (for example: ERROR_MSG_1/_2)</t>
  </si>
  <si>
    <t>60 bytes</t>
  </si>
  <si>
    <t>Array of bytes containing the EVC_MM of 160 LRU's:
1. Each LRU status is coded on 3 bits (160 * 3 bits = 480 bits = 60 bytes)
2. Each LRU status is bit encoded ( see below coding rules)</t>
  </si>
  <si>
    <t>000 (value 0)</t>
  </si>
  <si>
    <t>001 (value 1)</t>
  </si>
  <si>
    <t>010 (value 2)</t>
  </si>
  <si>
    <t>100 (value 4)</t>
  </si>
  <si>
    <t>Coding rules for LRU status</t>
  </si>
  <si>
    <t>Examples</t>
  </si>
  <si>
    <t>0x0A00…</t>
  </si>
  <si>
    <t>0x2200…</t>
  </si>
  <si>
    <t>LRU1=OK, LRU2=Defect, LRU3=Failure, remaining LRU's=OK
EVC_MM_DATA: 000 010 100 …</t>
  </si>
  <si>
    <t>LRU1=Past defect, LRU2=OK, LRU3=Failure, remaining LRU's=OK
EVC_MM_DATA: 001 000 100 …</t>
  </si>
  <si>
    <t>Remarks</t>
  </si>
  <si>
    <t>Depending on project configuration, it is possible that the EVC_MM_DATA won't contain status of all deployed LRU's (because of some "LRU's gathering" for project needs).
In that case, the RMR_SSYS shall decode and manage the EVC_MM_DATA using a configuration file telling the correct LRU indexes in the received byte array.
This functional aspect is managed in the RMR_SSYS software requirements.</t>
  </si>
  <si>
    <r>
      <rPr>
        <b/>
        <u/>
        <sz val="11"/>
        <color indexed="8"/>
        <rFont val="Calibri"/>
        <family val="2"/>
      </rPr>
      <t>type7</t>
    </r>
    <r>
      <rPr>
        <sz val="11"/>
        <color indexed="8"/>
        <rFont val="Calibri"/>
        <family val="2"/>
      </rPr>
      <t>: OPC tag is String composed of 60 characters (See EVC_MM sheet)</t>
    </r>
  </si>
  <si>
    <t>Function/Server/ErrorMsg</t>
  </si>
  <si>
    <t>Function/Server/DegradedMode</t>
  </si>
  <si>
    <t>Function/Server/GlobalCmdFbck</t>
  </si>
  <si>
    <t>All OPC tags are specific to OBU except the global ones (examples: "ERROR MSG", "DEGRADED_MODE"...)</t>
  </si>
  <si>
    <t>Function/OBU/Command/CmdStatus</t>
  </si>
  <si>
    <t>Function/OBU/Command/CmdSent</t>
  </si>
  <si>
    <t>Function/OBU/Command/CmdFeedback</t>
  </si>
  <si>
    <t>Function/OBU/Operational/RbcFrom</t>
  </si>
  <si>
    <t>Function/OBU/Operational/RbcTo</t>
  </si>
  <si>
    <t>Function/OBU/Operational/TextMsgFixed</t>
  </si>
  <si>
    <t>Function/OBU/Operational/TextMsgPlain</t>
  </si>
  <si>
    <t>Function/OBU/Operational/VirtualBaliseCoverSet</t>
  </si>
  <si>
    <t>Function/OBU/Operational/VirtualBaliseCoverRemoved</t>
  </si>
  <si>
    <t>Function/OBU/Operational/SlNlPsSafCritFault</t>
  </si>
  <si>
    <t xml:space="preserve">
Function/OBU/Operational/LatestUpdate
Function/OBU/Operational/GpsLatestUpdate
Function/OBU/Operational/GpsPosition
Function/OBU/Operational/GpsSpeed
Function/OBU/Operational/GpsNbSat
Function/OBU/Statistics/NbMsg
Function/OBU/Statistics/Data</t>
  </si>
  <si>
    <t>Function/OBU/Configuration/DesiredRmrConfig</t>
  </si>
  <si>
    <t>Function/OBU/Configuration/DesiredProjectVersion</t>
  </si>
  <si>
    <t>Function/OBU/Configuration/SsysCfg</t>
  </si>
  <si>
    <t>Function/OBU/Operational/STM</t>
  </si>
  <si>
    <t>Function/OBU/Diagnostic/DiagSTM</t>
  </si>
  <si>
    <t>Function/OBU/Diagnostic/DiagEvc</t>
  </si>
  <si>
    <t>Function/OBU/Diagnostic/DiagEvcCore</t>
  </si>
  <si>
    <t>Function/OBU/Diagnostic/DiagEvcTiu</t>
  </si>
  <si>
    <t>Function/OBU/Diagnostic/DiagDmi</t>
  </si>
  <si>
    <t>Function/OBU/Diagnostic/DiagEirene</t>
  </si>
  <si>
    <t>Function/OBU/Diagnostic/DiagTru</t>
  </si>
  <si>
    <t xml:space="preserve">Removed "S2K Event Class" column
Update "S2K function" column for:
   - ERROR_MSG_1/2, DEGRADED_MODE_1/2, CMD_FBCK_GLOBAL_1/2
   - SSYS_CMD_STATE, SSYS_CMD, CMD_FEEDBACK
   - OBU_GPS, DESIRED_RMR_CONFIG, DESIRED_PROJECT_VERSION, SSYS_CFG
   - FROM_RBC_EURORADIO_BYTES, TO_RBC_EURORADIO_BYTES, FIXED_TXT_MSG, PLAIN_TXT_MSG, VIRT_BALISE_COVER_SET, VIRT_BALISE_COVER_REMOVED, SL_NL_PS_SAFETY_CRIT_FAULT, STM_INFO
   - DRU_STM, DRU_EVC, DRU_EVC_CORE, DRU_EVC_TIU, DRU_DMI, DRU_EIRENE, DRU_TRU
Version F released
</t>
  </si>
  <si>
    <t>1G</t>
  </si>
  <si>
    <t>DATA (MESSAGE)</t>
  </si>
  <si>
    <t>Maintenace Manager Rack</t>
  </si>
  <si>
    <t>RACK INIT Messages</t>
  </si>
  <si>
    <t>RACK_TEMPERATURE</t>
  </si>
  <si>
    <t>RACK_GSM_REGISTRATION</t>
  </si>
  <si>
    <t>v5.2.1</t>
  </si>
  <si>
    <t>PRS-0135</t>
  </si>
  <si>
    <t>EVC</t>
  </si>
  <si>
    <t>SUBSET-026</t>
  </si>
  <si>
    <t>TRV1429000478_SyRSAD_TRU</t>
  </si>
  <si>
    <t>EVC_TRU: added EVC v5.2.1 decoding information
ATB_ARR: updated
RACK_MM, RACK_INIT &amp; RACK_OP: updated</t>
  </si>
  <si>
    <t>Byte Nb</t>
  </si>
  <si>
    <t>SPVAL1</t>
  </si>
  <si>
    <t>SPVAL2</t>
  </si>
  <si>
    <t>ODOMAX1</t>
  </si>
  <si>
    <t>ODOMAX2</t>
  </si>
  <si>
    <t>ODOMAX3</t>
  </si>
  <si>
    <t>LOGINFO</t>
  </si>
  <si>
    <t>EBC</t>
  </si>
  <si>
    <t>TRCODE</t>
  </si>
  <si>
    <t>RELAY_PH4INFO</t>
  </si>
  <si>
    <t>CABINFO</t>
  </si>
  <si>
    <t>MODE_FORREV</t>
  </si>
  <si>
    <t>BRF_SPF</t>
  </si>
  <si>
    <t>LAMPS</t>
  </si>
  <si>
    <t>LASOUNDS</t>
  </si>
  <si>
    <t>EXLEDMIN</t>
  </si>
  <si>
    <t>EXLEDMAX</t>
  </si>
  <si>
    <t>INLED</t>
  </si>
  <si>
    <t>DISTMETER</t>
  </si>
  <si>
    <t>LEFT_RIGHT</t>
  </si>
  <si>
    <t>DISTOGO1</t>
  </si>
  <si>
    <t>DISTOGO2</t>
  </si>
  <si>
    <t>TRDATA1</t>
  </si>
  <si>
    <t>TRDATA2</t>
  </si>
  <si>
    <t>TRDATA3</t>
  </si>
  <si>
    <t>TRDATA4</t>
  </si>
  <si>
    <t>TRDATA5</t>
  </si>
  <si>
    <t>TRDATA6</t>
  </si>
  <si>
    <t>TRDATA7</t>
  </si>
  <si>
    <t>TRDATA8</t>
  </si>
  <si>
    <t>TRDATA9</t>
  </si>
  <si>
    <t>TRDATA10</t>
  </si>
  <si>
    <t>TRDATA11</t>
  </si>
  <si>
    <t>TRDATA12</t>
  </si>
  <si>
    <t>TRDATA13</t>
  </si>
  <si>
    <t>TRDATA14</t>
  </si>
  <si>
    <t>TRDATA15</t>
  </si>
  <si>
    <t>VDIENST1</t>
  </si>
  <si>
    <t>VDIENST2</t>
  </si>
  <si>
    <t>BAKKEN1</t>
  </si>
  <si>
    <t>BAKKEN2</t>
  </si>
  <si>
    <t>CARGOLENGTH1</t>
  </si>
  <si>
    <t>CARGOLENGTH2</t>
  </si>
  <si>
    <t>REM_VALUE1</t>
  </si>
  <si>
    <t>REM_VALUE2</t>
  </si>
  <si>
    <t>VDS_VALUE1</t>
  </si>
  <si>
    <t>VDS_VALUE2</t>
  </si>
  <si>
    <t>AS_EQBD1</t>
  </si>
  <si>
    <t>AS_EQBD2</t>
  </si>
  <si>
    <t>DATA_CHOICE</t>
  </si>
  <si>
    <t>VMRTBR</t>
  </si>
  <si>
    <t>VMRC</t>
  </si>
  <si>
    <t>AK-KK</t>
  </si>
  <si>
    <t>Spare 3</t>
  </si>
  <si>
    <t>Spare 4</t>
  </si>
  <si>
    <t>ATB_MESSAGE</t>
  </si>
  <si>
    <t>ATB Message</t>
  </si>
  <si>
    <t>Function/OBU/ATB/Message</t>
  </si>
  <si>
    <t>ATB_TRCODE</t>
  </si>
  <si>
    <t>Function/OBU/ATB/TrCode</t>
  </si>
  <si>
    <t>The TRCODE byte shall be translated
Example: “36, ATB failure"</t>
  </si>
  <si>
    <t>Rack Temperature</t>
  </si>
  <si>
    <t>Rack GSM Registration</t>
  </si>
  <si>
    <t>Function/OBU/RACK/Temperature</t>
  </si>
  <si>
    <t>Function/OBU/RACK/GsmRegistration</t>
  </si>
  <si>
    <t>If first byte of RACK_INIT message equals the ASCII character '0', set RACK_STARTUP OPC tag to 1</t>
  </si>
  <si>
    <t>RACK_STARTUP</t>
  </si>
  <si>
    <t>Rack Startup</t>
  </si>
  <si>
    <t>Function/OBU/RACK/Startup</t>
  </si>
  <si>
    <t>SCOM (SCOM_0/1/2/3)</t>
  </si>
  <si>
    <t>CPU (CPU_0/1)</t>
  </si>
  <si>
    <t>ECOM (ECOM_0/1)</t>
  </si>
  <si>
    <t>PCOM (PCOM_0/1)</t>
  </si>
  <si>
    <t>MCOM (MCOM_0/1)</t>
  </si>
  <si>
    <t>CCOM (CCOM_0_1)</t>
  </si>
  <si>
    <t>BIN (BIN1_0/1 &amp; BIN2_0/1)</t>
  </si>
  <si>
    <t>uint32</t>
  </si>
  <si>
    <t>RACK_MM_CPU_0_STS</t>
  </si>
  <si>
    <t>RACK_MM_CPU_1_STS</t>
  </si>
  <si>
    <t>Rack MM CPU_0 Status</t>
  </si>
  <si>
    <t>Rack MM CPU_1 Status</t>
  </si>
  <si>
    <t>Function/OBU/RACK/MmCpu0Status</t>
  </si>
  <si>
    <t>Function/OBU/RACK/MmCpu1Status</t>
  </si>
  <si>
    <t>1. Extract this field
2. Update OPC tag corresponding to board address</t>
  </si>
  <si>
    <t xml:space="preserve">RACK_MM_CPU_1_DATA
</t>
  </si>
  <si>
    <t xml:space="preserve">RACK_MM_CPU_0_DATA
</t>
  </si>
  <si>
    <t>1. Extract this field
2. Whole Message conversion to ASCII
3. Update OPC tag corresponding to board address</t>
  </si>
  <si>
    <t xml:space="preserve">type3
</t>
  </si>
  <si>
    <t>Rack MM CPU_0 Data</t>
  </si>
  <si>
    <t>Rack MM CPU_1 Data</t>
  </si>
  <si>
    <t>Function/OBU/RACK/MmCpu0Data</t>
  </si>
  <si>
    <t>Function/OBU/RACK/MmCpu1Data</t>
  </si>
  <si>
    <t>RACK_MM_PCOM_0_STS</t>
  </si>
  <si>
    <t>RACK_MM_PCOM_1_STS</t>
  </si>
  <si>
    <t>Rack MM PCOM_1 Status</t>
  </si>
  <si>
    <t>Rack MM PCOM_0 Status</t>
  </si>
  <si>
    <t>Function/OBU/RACK/MmPcom0Status</t>
  </si>
  <si>
    <t>Function/OBU/RACK/MmPcom1Status</t>
  </si>
  <si>
    <t xml:space="preserve">RACK_MM_PCOM_0_DATA
</t>
  </si>
  <si>
    <t xml:space="preserve">RACK_MM_PCOM_1_DATA
</t>
  </si>
  <si>
    <t>Rack MM PCOM_0 Data</t>
  </si>
  <si>
    <t>Rack MM PCOM_1 Data</t>
  </si>
  <si>
    <t>Function/OBU/RACK/MmPcom0Data</t>
  </si>
  <si>
    <t>Function/OBU/RACK/MmPcom1Data</t>
  </si>
  <si>
    <t xml:space="preserve">RACK_MM_SCOM_0_DATA
</t>
  </si>
  <si>
    <t xml:space="preserve">RACK_MM_SCOM_1_DATA
</t>
  </si>
  <si>
    <t>RACK_MM_SCOM_0_STS</t>
  </si>
  <si>
    <t>RACK_MM_SCOM_1_STS</t>
  </si>
  <si>
    <t>Rack MM SCOM_0 Data</t>
  </si>
  <si>
    <t>Rack MM SCOM_1 Data</t>
  </si>
  <si>
    <t>Rack MM SCOM_0 Status</t>
  </si>
  <si>
    <t>Rack MM SCOM_1 Status</t>
  </si>
  <si>
    <t>Function/OBU/RACK/MmScom0Data</t>
  </si>
  <si>
    <t>Function/OBU/RACK/MmScom1Data</t>
  </si>
  <si>
    <t>Function/OBU/RACK/MmScom0Status</t>
  </si>
  <si>
    <t>Function/OBU/RACK/MmScom1Status</t>
  </si>
  <si>
    <t xml:space="preserve">RACK_MM_ECOM_0_DATA
</t>
  </si>
  <si>
    <t xml:space="preserve">RACK_MM_ECOM_1_DATA
</t>
  </si>
  <si>
    <t>RACK_MM_ECOM_0_STS</t>
  </si>
  <si>
    <t>RACK_MM_ECOM_1_STS</t>
  </si>
  <si>
    <t>Rack MM ECOM_0 Data</t>
  </si>
  <si>
    <t>Rack MM ECOM_1 Data</t>
  </si>
  <si>
    <t>Rack MM ECOM_0 Status</t>
  </si>
  <si>
    <t>Rack MM ECOM_1 Status</t>
  </si>
  <si>
    <t>Function/OBU/RACK/MmEcom0Data</t>
  </si>
  <si>
    <t>Function/OBU/RACK/MmEcom1Data</t>
  </si>
  <si>
    <t>Function/OBU/RACK/MmEcom0Status</t>
  </si>
  <si>
    <t>Function/OBU/RACK/MmEcom1Status</t>
  </si>
  <si>
    <t xml:space="preserve">RACK_MM_SCOM_2_DATA
</t>
  </si>
  <si>
    <t xml:space="preserve">RACK_MM_SCOM_3_DATA
</t>
  </si>
  <si>
    <t>RACK_MM_SCOM_2_STS</t>
  </si>
  <si>
    <t>RACK_MM_SCOM_3_STS</t>
  </si>
  <si>
    <t>Rack MM SCOM_2 Data</t>
  </si>
  <si>
    <t>Rack MM SCOM_3 Data</t>
  </si>
  <si>
    <t>Rack MM SCOM_2 Status</t>
  </si>
  <si>
    <t>Rack MM SCOM_3 Status</t>
  </si>
  <si>
    <t>Function/OBU/RACK/MmScom2Data</t>
  </si>
  <si>
    <t>Function/OBU/RACK/MmScom3Data</t>
  </si>
  <si>
    <t>Function/OBU/RACK/MmScom2Status</t>
  </si>
  <si>
    <t>Function/OBU/RACK/MmScom3Status</t>
  </si>
  <si>
    <t>1. ATB_ARR bug fix
2. Remove 0x01 after 0x1B
3. Keep only COD = 0x44 (ignore others)
4. Whole MESSAGE conversion to ASCII</t>
  </si>
  <si>
    <t>2.3.0d</t>
  </si>
  <si>
    <t>Function/OBU/RACK/GsmSignalLevel</t>
  </si>
  <si>
    <t>RACK_GSM_SIGNAL_LEVEL</t>
  </si>
  <si>
    <t>Rack GSM Signal Level</t>
  </si>
  <si>
    <t>2G</t>
  </si>
  <si>
    <t>ENH_flags</t>
  </si>
  <si>
    <t>ENH_Code</t>
  </si>
  <si>
    <t>56 Bytes</t>
  </si>
  <si>
    <t>80 Bytes</t>
  </si>
  <si>
    <t>PLATFORM TYPE</t>
  </si>
  <si>
    <t>VERSION_IX</t>
  </si>
  <si>
    <t>VERSION_NBR_X</t>
  </si>
  <si>
    <t>VERSION_NBR_Y</t>
  </si>
  <si>
    <t>VERSION_NBR_Z</t>
  </si>
  <si>
    <t xml:space="preserve">NOVRAM ERROR       </t>
  </si>
  <si>
    <t xml:space="preserve">NOVRAM ERROR            </t>
  </si>
  <si>
    <t xml:space="preserve">CHANNEL   </t>
  </si>
  <si>
    <t>CONFIDENCE LEVEL</t>
  </si>
  <si>
    <t>CURRENT LEFT ANTENNA</t>
  </si>
  <si>
    <t xml:space="preserve">CURRENT RIGHT ANTENNA   </t>
  </si>
  <si>
    <t xml:space="preserve">GAIN LEFT ANTENNA MSB </t>
  </si>
  <si>
    <t xml:space="preserve">GAIN LEFT ANTENNA LSB    </t>
  </si>
  <si>
    <t xml:space="preserve">GAIN RIGHT ANTENNA MSB    </t>
  </si>
  <si>
    <t>GAIN RIGHT ANTENNA LSB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</si>
  <si>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</si>
  <si>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</si>
  <si>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</si>
  <si>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</si>
  <si>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</si>
  <si>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</si>
  <si>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</si>
  <si>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</si>
  <si>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</si>
  <si>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</si>
  <si>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</si>
  <si>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T_TRAIN</t>
  </si>
  <si>
    <t>32 bits</t>
  </si>
  <si>
    <t>padding</t>
  </si>
  <si>
    <t>3.0</t>
  </si>
  <si>
    <t>Decoding information for EVC V5.2.1</t>
  </si>
  <si>
    <t>M_BRAKE_STATE</t>
  </si>
  <si>
    <t>NID_MESSAGE = 5</t>
  </si>
  <si>
    <t>New Packet</t>
  </si>
  <si>
    <t>M_BRAKE_ORDER</t>
  </si>
  <si>
    <t>M_EVENTS</t>
  </si>
  <si>
    <t>1023 bytes (first 8 bits)</t>
  </si>
  <si>
    <t>EuroRadio bytes (NID_MESSAGE)</t>
  </si>
  <si>
    <t>8 bits
10 bits
14 bits</t>
  </si>
  <si>
    <t>M_ERROR
NID_C
NID_RBC</t>
  </si>
  <si>
    <t>2 bits
2 bits
8 bits
remaining bits of packet...</t>
  </si>
  <si>
    <t>2 bits
2 bits
8 bits
8 bits * L_TEXT (already ASCII formatted)</t>
  </si>
  <si>
    <t>N/A
N/A
Q_TEXT
N/A</t>
  </si>
  <si>
    <t>N/A
N/A
L_TEXT
X_TEXT(L_TEXT)</t>
  </si>
  <si>
    <t>L_TARGET</t>
  </si>
  <si>
    <t>8 bits
7 bits
7 bits
15 bits
7 bits
1 bit</t>
  </si>
  <si>
    <t>N/A
N/A
V_TARGET
L_TARGET (depends on Q_SCALE!!!)
N/A
N/A</t>
  </si>
  <si>
    <t>9
Remark: no NID_C &amp; NID_RBC</t>
  </si>
  <si>
    <t>10
Remark: no NID_C &amp; NID_RBC</t>
  </si>
  <si>
    <t>NID_MESSAGE = 21</t>
  </si>
  <si>
    <t>NID_MESSAGE = 22</t>
  </si>
  <si>
    <t>2 bits
15 bits</t>
  </si>
  <si>
    <t>Q_SCALE
D_TARGET (depends on Q_SCALE)</t>
  </si>
  <si>
    <t>22 (Q_SCALE!!!)</t>
  </si>
  <si>
    <t>17 (Q_SCALE!!!)</t>
  </si>
  <si>
    <t>ATB_ARR: updated 56 bytes frame decoding (bytes 52 &amp; 53)
ATB_ARR: added 80 bytes frame decoding
RACK_OP: updated "Treatment in S2K" of all three fields
EVC_TRU: added decoded information for EVC v5.2.1</t>
  </si>
  <si>
    <t>mV</t>
  </si>
  <si>
    <t>°C</t>
  </si>
  <si>
    <t>3G</t>
  </si>
  <si>
    <t>RACK_MM: added units for some fields</t>
  </si>
  <si>
    <t>4G</t>
  </si>
  <si>
    <t>GSM_R_AT</t>
  </si>
  <si>
    <t>Gsm/R AT commands</t>
  </si>
  <si>
    <t xml:space="preserve">Gsm/R </t>
  </si>
  <si>
    <t>0x01</t>
  </si>
  <si>
    <t>Mobile Identifier</t>
  </si>
  <si>
    <t>Network ID</t>
  </si>
  <si>
    <t>6 bytes</t>
  </si>
  <si>
    <t>“000A”</t>
  </si>
  <si>
    <t>“09CF”</t>
  </si>
  <si>
    <t>dBm</t>
  </si>
  <si>
    <t>0x0100</t>
  </si>
  <si>
    <t>BER</t>
  </si>
  <si>
    <t>RSSI</t>
  </si>
  <si>
    <t>PDP Context state</t>
  </si>
  <si>
    <t>1: Network QoS Data
Other values are reserved</t>
  </si>
  <si>
    <t>0x01000000
0x02000000</t>
  </si>
  <si>
    <t>Location</t>
  </si>
  <si>
    <t xml:space="preserve"> 0: no PDP
 1: with PDP</t>
  </si>
  <si>
    <t>0x00
0x01</t>
  </si>
  <si>
    <t>1: Mobile 1
2: Mobile 2</t>
  </si>
  <si>
    <t>Binary</t>
  </si>
  <si>
    <t>Remark about Endianness:</t>
  </si>
  <si>
    <t>* Binary fields are little endian encoded</t>
  </si>
  <si>
    <t>* No endianess notion for string fields</t>
  </si>
  <si>
    <t>Extract Operator if Mobile 1</t>
  </si>
  <si>
    <t>Extract cell ID if Mobile 1</t>
  </si>
  <si>
    <t>Extract signal level if Mobile 1</t>
  </si>
  <si>
    <t>Extract Operator if Mobile 2</t>
  </si>
  <si>
    <t>Extract cell ID if Mobile 2</t>
  </si>
  <si>
    <t>Extract signal level if Mobile 2</t>
  </si>
  <si>
    <t>Remark about frame and OPC tags</t>
  </si>
  <si>
    <r>
      <t xml:space="preserve">* this GSM_R frame contains the 3 fields in order to update the </t>
    </r>
    <r>
      <rPr>
        <b/>
        <u/>
        <sz val="11"/>
        <color indexed="8"/>
        <rFont val="Calibri"/>
        <family val="2"/>
      </rPr>
      <t>same</t>
    </r>
    <r>
      <rPr>
        <sz val="11"/>
        <color indexed="8"/>
        <rFont val="Calibri"/>
        <family val="2"/>
      </rPr>
      <t xml:space="preserve"> OPC tags as GSM_R_AT ones</t>
    </r>
  </si>
  <si>
    <r>
      <t xml:space="preserve">* depending on </t>
    </r>
    <r>
      <rPr>
        <b/>
        <u/>
        <sz val="11"/>
        <color indexed="8"/>
        <rFont val="Calibri"/>
        <family val="2"/>
      </rPr>
      <t>Mobile Indentifier</t>
    </r>
    <r>
      <rPr>
        <sz val="11"/>
        <color indexed="8"/>
        <rFont val="Calibri"/>
        <family val="2"/>
      </rPr>
      <t xml:space="preserve"> field, Mobile 1 or Mobile 2 OPC tags shall be updated</t>
    </r>
  </si>
  <si>
    <t>GSM-R AT commands</t>
  </si>
  <si>
    <t>"123456"</t>
  </si>
  <si>
    <t>MCC (3 bytes) and MNC (3bytes)</t>
  </si>
  <si>
    <t>Reserved</t>
  </si>
  <si>
    <t>Remark: not used</t>
  </si>
  <si>
    <t>NID_DRIVER</t>
  </si>
  <si>
    <t>384 bits</t>
  </si>
  <si>
    <t>GSM_R_AT_M1RX</t>
  </si>
  <si>
    <t>Not used anymore</t>
  </si>
  <si>
    <t>GSM/R AT commands Mobile1 RX</t>
  </si>
  <si>
    <t>GSM_R_AT_M1TX</t>
  </si>
  <si>
    <t>GSM_R_AT_M2RX</t>
  </si>
  <si>
    <t>GSM_R_AT_M2TX</t>
  </si>
  <si>
    <t>GSM/R AT commands Mobile1 TX</t>
  </si>
  <si>
    <t>GSM/R AT commands Mobile2 RX</t>
  </si>
  <si>
    <t>OBU_DATA_TYPE = 31</t>
  </si>
  <si>
    <t>OBU_DATA_TYPE = 33</t>
  </si>
  <si>
    <t xml:space="preserve"> Max Size (byte)</t>
  </si>
  <si>
    <t>nnnn.n (may be negative)</t>
  </si>
  <si>
    <t>offset = 72 bits</t>
  </si>
  <si>
    <t>The message sending frequency at standstill (msg/h)</t>
  </si>
  <si>
    <t>The message sending frequency coefficient (msg/km)</t>
  </si>
  <si>
    <t>POS_TRACK_MIN_PERIOD</t>
  </si>
  <si>
    <t>The minimum period between message (ms/msg)</t>
  </si>
  <si>
    <t xml:space="preserve">The frequency (msg/h) at a defined train speed is: </t>
  </si>
  <si>
    <t>example</t>
  </si>
  <si>
    <t>Max(POS_TRACK_FREQ_V0 + (EVC_SPEED * POS_TRACK_FREQ_COEF), 3600000/POS_TRACK_MIN_PERIOD)</t>
  </si>
  <si>
    <t>175 (binary coded - non ASCII - MSB first)</t>
  </si>
  <si>
    <t>DDMMYY</t>
  </si>
  <si>
    <t>5G</t>
  </si>
  <si>
    <t>The RMR Support System shall decode and treat GSM_R_AT messages as described in the following tables</t>
  </si>
  <si>
    <t>[A455666_0018]</t>
  </si>
  <si>
    <t xml:space="preserve">Padding </t>
  </si>
  <si>
    <t>offset = 64 bits</t>
  </si>
  <si>
    <t>6G</t>
  </si>
  <si>
    <t>RMR Messages: OBU_LEN MSB first
GPS: field sizes are max sizes (column renamed "Max Size (byte)")
GPS: GPS_ALTITUDE may be negative
Data Types: GSM_R_AT (code 3) is not used anymore
Data Types: Added GSM_R_AT codes 31, 32, 33 and 34
EVC_TRU: removed 7 bytes header
EVC_TRU: updated EVC_TRU 5.2.1 TRU_NID_MESSAGE 0 decoding
EVC_TRU: added EVC_TRU 5.2.1 TRU_NID_MESSAGE 9 decoding
GSM_R_AT: removed 7 bytes header
GSM_R_AT: updated decoding information (new data types 31, 32, 33 &amp; 34)
ATB_ARR: removed 7 bytes header
RACK_MM: removed 7 bytes header
RMR_PERIODIC: formula updated (POS_TRACK_MIN_PERIOD added)</t>
  </si>
  <si>
    <t>GSM_R_AT: Renamed GSM_R into GSM_R_AT
GSM_R: Added GSM_R data type</t>
  </si>
  <si>
    <t>EVC_TRU: if DRU_TRU = 2000, set EVC_STARTUP to "EVC Startup"
EVC_TRU: updated TRU_NID_MESSAGE 8 &amp; 9 decoding (line 51 to 75)</t>
  </si>
  <si>
    <t>7G</t>
  </si>
  <si>
    <t>Revision history updated with "impacted tabs"</t>
  </si>
  <si>
    <t>G</t>
  </si>
  <si>
    <t>Version G released</t>
  </si>
  <si>
    <t>Decoding information for EVC V6.3.0</t>
  </si>
  <si>
    <t>1H</t>
  </si>
  <si>
    <t>see EVC_TRU 5.2.1</t>
  </si>
  <si>
    <t xml:space="preserve">3.4  </t>
  </si>
  <si>
    <t>Decoding information for EVC V5.8.0</t>
  </si>
  <si>
    <t>Decoding information for EVC V5.2.1 &amp; V5.8.0</t>
  </si>
  <si>
    <t>v6.3.0</t>
  </si>
  <si>
    <t>Idem as v6.3.0</t>
  </si>
  <si>
    <t>Different from v6.3.0</t>
  </si>
  <si>
    <t>NID_MESSAGE = 15
(see NID_MESSAGE 16 of v6.3.0)</t>
  </si>
  <si>
    <t>NID_MESSAGE = 16
(see NID_MESSAGE 18 of v6.3.0)</t>
  </si>
  <si>
    <t>NID_MESSAGE = 17
(see NID_MESSAGE 20 of v6.3.0)</t>
  </si>
  <si>
    <t>see EVC_TRU 6.3.0</t>
  </si>
  <si>
    <r>
      <rPr>
        <u/>
        <sz val="11"/>
        <rFont val="Calibri"/>
        <family val="2"/>
      </rPr>
      <t>If GATC Baseline is older than 6.3.0 (example OBU with old EVC1 and RMR RACK)</t>
    </r>
    <r>
      <rPr>
        <sz val="11"/>
        <rFont val="Calibri"/>
        <family val="2"/>
      </rPr>
      <t xml:space="preserve">
then if DRU_M_DIAG==2000, reset JRU_FAILURE, SL_NL_PS_SAFETY_CRIT_FAULT and DRU_EVC_MM</t>
    </r>
  </si>
  <si>
    <t>Decoding information for EVC V6.3.0 (see below for EVC v5.2.1 &amp; v5.8.0)</t>
  </si>
  <si>
    <t>v5.8.0</t>
  </si>
  <si>
    <t>BIN -&gt; ASCII conversion
WARNING: for EVC_TRU 5.2.1 and 5.8.0, V_TRAIN resolution is 5 km/h. 
Example: Value "20" in msg becomes "100"</t>
  </si>
  <si>
    <t>degrees minutes(+ decimal)</t>
  </si>
  <si>
    <t>else
=&gt; DDMM.mmmm[S,N]</t>
  </si>
  <si>
    <t>else
=&gt; DDDMM.mmmm[E,W]</t>
  </si>
  <si>
    <t>OBU Version</t>
  </si>
  <si>
    <t>This field list the various OBU versions and the related specific treatments to be done</t>
  </si>
  <si>
    <t xml:space="preserve">Remark: </t>
  </si>
  <si>
    <t>* OBU with a Comet board shall use the "C.x" naming convention</t>
  </si>
  <si>
    <t>* OBU with a Rack equipment shall use the "R.x" naming convention</t>
  </si>
  <si>
    <t>C.1</t>
  </si>
  <si>
    <t>R.1</t>
  </si>
  <si>
    <t>Rack</t>
  </si>
  <si>
    <t>EVC generation</t>
  </si>
  <si>
    <t>Specific treatment</t>
  </si>
  <si>
    <t>C.2</t>
  </si>
  <si>
    <t>6.3.0</t>
  </si>
  <si>
    <t>atvcm00645749:
- RMR-PERIODIC: split decoding between EVC 5.2.1/5.8.0 &amp; 6.3.0
- RMR-PERIODIC: for EVC_TRU 5.2.1 and 5.8.0, V_TRAIN resolution is 5 km/h
- EVC_TRU: updated decoding for EVC_TRU v5.8.0
- EVC_TRU: for EVC_TRU 5.2.1 and 5.8.0, V_TRAIN resolution is 5 km/h
atvcm00660743:
- GPS: updated Format and Unit of GPS_LATITUDE &amp; GPS_LONGITUDE
atvcm00661171:
OBU_VER: added sheet explaining OBU versions regarding RMR interface</t>
  </si>
  <si>
    <t>If OBU_VER = "C.1"
=&gt; 00DD.dddd[S,N]</t>
  </si>
  <si>
    <t>If OBU_VER = "C.1"
=&gt; 00DDD.dddd[E,W]</t>
  </si>
  <si>
    <t>degrees (+ decimal)</t>
  </si>
  <si>
    <t>0050.4030N</t>
  </si>
  <si>
    <t>00004.4130E</t>
  </si>
  <si>
    <t>2H</t>
  </si>
  <si>
    <t>atvcm00661171:
OBU_VER: updated sheet explaining OBU versions regarding RMR interface</t>
  </si>
  <si>
    <t>3H</t>
  </si>
  <si>
    <t>R.2</t>
  </si>
  <si>
    <t>5.8.0</t>
  </si>
  <si>
    <t>5.2.1</t>
  </si>
  <si>
    <t>The RMR Support System shall decode incoming RMR message following EVC v6.3.0 specification described in EVC_TRU and RMR_PERIODIC sheets of this document.</t>
  </si>
  <si>
    <t>Requirement type</t>
  </si>
  <si>
    <t>Specification</t>
  </si>
  <si>
    <t>EVC workaround</t>
  </si>
  <si>
    <t>The RMR Support System shall decode incoming RMR message following EVC v5.2.1 specification described in EVC_TRU and RMR_PERIODIC sheets of this document.</t>
  </si>
  <si>
    <t>The RMR Support System shall decode incoming RMR message following EVC v5.8.0 specification described in EVC_TRU and RMR_PERIODIC sheets of this document.</t>
  </si>
  <si>
    <t>BIN -&gt; ASCII conversion
Example: "NID_LRBG=5, D_LRBG=-32000, V_TRAIN=15"</t>
  </si>
  <si>
    <t>BIN -&gt; ASCII conversion
WARNING: for EVC_TRU 5.2.1 and 5.8.0, V_TRAIN resolution is 5 km/h (value "20" in msg becomes "100")
Example: "NID_LRBG=5, D_LRBG=-32000, V_TRAIN=15"</t>
  </si>
  <si>
    <t>type4: generate S2K event only on change
Update global Status</t>
  </si>
  <si>
    <t>type4: generate S2K event only on change
Generate Alarm</t>
  </si>
  <si>
    <t>atvcm00661171:
OBU_VER: updated sheet explaining OBU versions regarding RMR interface
atvcm00635402:
EVC_TRU: updated LEVEL/MODE opc type and treatment in S2K</t>
  </si>
  <si>
    <t>The EVC sends RMR messages containing GPS data that are not encoded as described by this specification document (see "GPS" sheet).
Upon reception of a RMR message containing the OBU_VER set to "C.1", the RMR Support System shall first adapt the GPS_LATITUDE and GPS_LONGITUDE in order to be treated correctly.</t>
  </si>
  <si>
    <t>When the GPS data are valid. the EVC sends RMR messages with a GPS date set to the current month + 1. When the GPS data are not valid and if the EVC sends RMR messages with the EVC clock, the date is correct (not in the future).
Upon reception of a RMR message containing the OBU_VER set to "C.1" and containing a GPS Date/Time in the future of more than one day, the RMR Support System shall decrease the month of the GPS date of one unit in order to be treated correctly.</t>
  </si>
  <si>
    <t>The EVC sends sometimes non-valid RMR_PERIODIC messages containing a fixed pattern for the TRAIN_POSITION field.
Upon reception of a RMR_PERIODIC message containing the "fixed" pattern, the RMR Support System shall:
- ignore the OBU_DATA field (TRAIN_POSITION shall not be updated)
- treat normally the other fields of the RMR message (OBU_ID, OBU_ACK, OBU_GPS...)</t>
  </si>
  <si>
    <t>H</t>
  </si>
  <si>
    <t>Version H released</t>
  </si>
  <si>
    <t>DRU_NID_PACKET = 5</t>
  </si>
  <si>
    <t>DRU_N_ITER</t>
  </si>
  <si>
    <t xml:space="preserve">   DRU_L_DATA (i)</t>
  </si>
  <si>
    <t xml:space="preserve">   DRU_X_TEXT</t>
  </si>
  <si>
    <t>If DRU_M_DIAG==513, decode the FILIO1 &amp; FILIO2 as described in SwRS OBU_Proxy</t>
  </si>
  <si>
    <t>Diagnostic FILIO</t>
  </si>
  <si>
    <t>FILIO_1</t>
  </si>
  <si>
    <t>FILIO_2</t>
  </si>
  <si>
    <t>FILIO_3</t>
  </si>
  <si>
    <t>FILIO_4</t>
  </si>
  <si>
    <t>FILIO_5</t>
  </si>
  <si>
    <t>Function/OBU/Diagnostic/StatusCircuitBreaker</t>
  </si>
  <si>
    <t>Function/OBU/Diagnostic/DcDcAlarm</t>
  </si>
  <si>
    <t>Function/OBU/Diagnostic/FanAlarm</t>
  </si>
  <si>
    <t>Function/OBU/Diagnostic/TemperatureAlarm</t>
  </si>
  <si>
    <t>Function/OBU/Diagnostic/BatteryAlarm</t>
  </si>
  <si>
    <t>V Train</t>
  </si>
  <si>
    <t>Function/OBU/Operational/VTrain</t>
  </si>
  <si>
    <t>6.4.0</t>
  </si>
  <si>
    <t>EVC_TRU: added decoding information of DRU_NID_PACKET 5
EVC_TRU: added decoding information of JRU NID_MESSAGE 255
EVC_TRU: added decoding information of FILIO (DRU_NID_PACKET 1)
EVC_TRU: split decoding of TRAIN_POSITION and V_TRAIN
OBU_VER: added OBU_VER "C.3"</t>
  </si>
  <si>
    <t>DRU_NID_SOURCE = 1</t>
  </si>
  <si>
    <t xml:space="preserve">   DRU_NID_DATA (i) = 4</t>
  </si>
  <si>
    <t xml:space="preserve">   DRU_Q_TEXTCLASS (i)</t>
  </si>
  <si>
    <t xml:space="preserve">   DRU_Q_TEXTCONFIRM (i)</t>
  </si>
  <si>
    <t xml:space="preserve">   DRU_Q_TEXT (i)</t>
  </si>
  <si>
    <t xml:space="preserve">   DRU_L_TEXT (i)</t>
  </si>
  <si>
    <t xml:space="preserve">      DRU_X_TEXT(i,j)</t>
  </si>
  <si>
    <t>NID_MESSAGE = 255 NID_PROPRIO_MESSAGE = 0</t>
  </si>
  <si>
    <t>NID_MESSAGE = 255 NID_PROPRIO_MESSAGE = 11</t>
  </si>
  <si>
    <t>8 bits
8 bits
8 bits
8 bits
8 bits
8 bits
8 bits
TRU_L_TEXT x 8 bits</t>
  </si>
  <si>
    <t>NID_PROPRIO_MESSAGE
TRU_NID_SOURCE
JRU_L_DATA
TRU_Q_TEXTCLASS
TRU_Q_TEXTCONFIRM
TRU_Q_TEXT
TRU_L_TEXT
   TRU_X_TEXT</t>
  </si>
  <si>
    <t>1I</t>
  </si>
  <si>
    <t>V. GONDRY</t>
  </si>
  <si>
    <t>2I</t>
  </si>
  <si>
    <t>DRU_Q_TEXT (i)</t>
  </si>
  <si>
    <t>EVC_TEXT_MESSAGES</t>
  </si>
  <si>
    <t>Evc Text Messages</t>
  </si>
  <si>
    <t>Function/OBU/Operational/EvcTextMessages</t>
  </si>
  <si>
    <t xml:space="preserve">EVC_TRU: added EVC_TEXT_MESSAGES information
</t>
  </si>
  <si>
    <t>1. Loop on DRU_N_ITER
2. Filter on DRU_NID_DATA (i) == 4
3. Extract and manage DRU_Q_TEXT (i)</t>
  </si>
  <si>
    <t xml:space="preserve">If NID_PROPRIO_MESSAGE==0
1. Set EVC_STARTUP to "EVC Startup"
2. Reset JRU_FAILURE, DRU_EVC_MM and SL_NL_PS_SAFETY_CRIT_FAULT </t>
  </si>
  <si>
    <t>If NID_PROPRIO_MESSAGE==11
1. Filter on TRU_NID_SOURCE == 1
2. Extract and manage DRU_Q_TEXT (i)</t>
  </si>
  <si>
    <t>3I</t>
  </si>
  <si>
    <t>NID_PROPRIO_MESSAGE
DRU_Q_TEXT</t>
  </si>
  <si>
    <t xml:space="preserve">EVC_TRU: changed FILIO from type5 to type4
EVC_TRU: removed decoding info of NID_PROPRIO_MESSAGE 10 &amp; 12
</t>
  </si>
  <si>
    <t>BIN -&gt; ASCII conversion
Example: "NID_LRBG=5, D_LRBG=-32000"</t>
  </si>
  <si>
    <t>TRAIN_POSITION/Q_SCALE
TRAIN_POSITION/NID_LRBG
TRAIN_POSITION/D_LRBG
TRAIN_POSITION/Q_DIRLRBG
TRAIN_POSITION/Q_DLRBG
TRAIN_POSITION/L_DOUBTOVER
TRAIN_POSITION/L_DOUBTUNDER</t>
  </si>
  <si>
    <t>EVC_TRU: Cleanup "Treatment in OBU Proxy" for V_TRAIN and TRAIN_POSITION</t>
  </si>
  <si>
    <t>4I</t>
  </si>
  <si>
    <t>I</t>
  </si>
  <si>
    <t>Version I released</t>
  </si>
  <si>
    <t>1J</t>
  </si>
  <si>
    <t>The OBU Proxy shall check periodically and update the connection status of OBU</t>
  </si>
  <si>
    <t>SPECIFIC_AREA</t>
  </si>
  <si>
    <t>SPECIFIC_AREA shall contain the ID of the "specific areas" in which the GPS position is located. Shall be 0 if the GPS position is not located into any "specific areas".</t>
  </si>
  <si>
    <t>If greater than 0, the S2K application shall not generate any alarms</t>
  </si>
  <si>
    <t>SpecificArea</t>
  </si>
  <si>
    <t>Function/OBU/Operational/SpecificArea</t>
  </si>
  <si>
    <r>
      <rPr>
        <b/>
        <u/>
        <sz val="11"/>
        <color indexed="8"/>
        <rFont val="Calibri"/>
        <family val="2"/>
      </rPr>
      <t>type8</t>
    </r>
    <r>
      <rPr>
        <sz val="11"/>
        <color indexed="8"/>
        <rFont val="Calibri"/>
        <family val="2"/>
      </rPr>
      <t>: OPC tag is Event (EVENT_INFO;GPS) where EVENT_INFO is "complex" string (numerical", text,CustomerCode")</t>
    </r>
  </si>
  <si>
    <t>4. Generate geo-localized S2K event (with EventMsgText set to "numerical,text" and CustMsg2 set to "CustomerCode")</t>
  </si>
  <si>
    <t>RMR Messages: added SPECIFIC_AREA
OPC Types: added type8
EVC_TRU: set type8 for DRU_EVC, DRU_EVC_CORE, DRU_EVC_TIU, DRU_DMI, DRU_EIRENE, DRU_TRU &amp; EVC_TEXT_MESSAGES</t>
  </si>
  <si>
    <t>type8
Generate Alarm</t>
  </si>
  <si>
    <t>6.4.0 r1.2 and later</t>
  </si>
  <si>
    <t>C.3 and later</t>
  </si>
  <si>
    <t>2J</t>
  </si>
  <si>
    <t>D. ARTISSON</t>
  </si>
  <si>
    <t>Align specifications on current implementation:
   - OBU_VER: added C.3 workaround regarding COMET_INIT message</t>
  </si>
  <si>
    <t>Upon reception of a COMET_INIT message:
- if the COMET_EVC_CUR_GATC_BASELINE field is equal to "Not Yet Implemented", the RMR Support System shall update the EVC_CUR_GATC_BASELINE OPC-UA tag with the value "6.4.0"</t>
  </si>
  <si>
    <t>Version J released</t>
  </si>
  <si>
    <t>1K</t>
  </si>
  <si>
    <t>atvcm00886866 - Update Max Message Length of RMR messages:
- RMR Messages: OBU-&gt;RMR Ssys: max 1166 byte length
- RMR Messages:  RMR SSys -&gt; OBU: max 302 byte length</t>
  </si>
  <si>
    <t>K</t>
  </si>
  <si>
    <t>Version K released</t>
  </si>
  <si>
    <t>A. COLANGE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</si>
</sst>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mmdd"/>
    <numFmt numFmtId="165" formatCode="d/mm/yyyy;@"/>
  </numFmts>
  <fonts count="5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36"/>
      <name val="Arial"/>
      <family val="2"/>
    </font>
    <font>
      <sz val="16"/>
      <name val="Arial"/>
      <family val="2"/>
    </font>
    <font>
      <sz val="20"/>
      <name val="Frutiger 55 Roman"/>
      <family val="2"/>
    </font>
    <font>
      <b/>
      <sz val="26"/>
      <name val="Arial"/>
      <family val="2"/>
    </font>
    <font>
      <b/>
      <sz val="20"/>
      <name val="Arial"/>
      <family val="2"/>
    </font>
    <font>
      <sz val="8"/>
      <name val="Frutiger 55 Roman"/>
      <family val="2"/>
    </font>
    <font>
      <i/>
      <sz val="6"/>
      <name val="FuturaA Bk BT"/>
      <family val="2"/>
    </font>
    <font>
      <sz val="8"/>
      <name val="FuturaA Bk BT"/>
      <family val="2"/>
    </font>
    <font>
      <sz val="7"/>
      <name val="FuturaA Bk BT"/>
      <family val="2"/>
    </font>
    <font>
      <i/>
      <sz val="8"/>
      <name val="FuturaA Bk BT"/>
      <family val="2"/>
    </font>
    <font>
      <b/>
      <sz val="8"/>
      <name val="FuturaA Bk BT"/>
      <family val="2"/>
    </font>
    <font>
      <i/>
      <sz val="7"/>
      <name val="FuturaA Bk BT"/>
      <family val="2"/>
    </font>
    <font>
      <i/>
      <sz val="6"/>
      <color indexed="8"/>
      <name val="FuturaA Bk BT"/>
      <family val="2"/>
    </font>
    <font>
      <b/>
      <i/>
      <sz val="10"/>
      <name val="FuturaA Bk BT"/>
      <family val="2"/>
    </font>
    <font>
      <sz val="20"/>
      <name val="Alstom Logo"/>
      <charset val="2"/>
    </font>
    <font>
      <i/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0"/>
      <color theme="4" tint="-0.249977111117893"/>
      <name val="FuturaA Bk BT"/>
      <family val="2"/>
    </font>
    <font>
      <b/>
      <sz val="12"/>
      <color theme="4" tint="-0.249977111117893"/>
      <name val="FuturaA Bk BT"/>
      <family val="2"/>
    </font>
    <font>
      <b/>
      <sz val="8"/>
      <color theme="4" tint="-0.249977111117893"/>
      <name val="FuturaA Bk BT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1"/>
      <name val="FuturaA Bk BT"/>
      <family val="2"/>
    </font>
    <font>
      <sz val="11"/>
      <color indexed="8"/>
      <name val="Arial"/>
      <family val="2"/>
    </font>
    <font>
      <b/>
      <u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FuturaA Bk BT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ourier New"/>
      <family val="3"/>
    </font>
    <font>
      <i/>
      <u/>
      <sz val="11"/>
      <color indexed="8"/>
      <name val="Calibri"/>
      <family val="2"/>
    </font>
    <font>
      <sz val="10"/>
      <color indexed="8"/>
      <name val="FuturaA Bk BT"/>
      <family val="2"/>
    </font>
    <font>
      <b/>
      <sz val="10"/>
      <color indexed="8"/>
      <name val="FuturaA Bk BT"/>
      <family val="2"/>
    </font>
    <font>
      <b/>
      <sz val="10"/>
      <color rgb="FF000000"/>
      <name val="FuturaA Bk BT"/>
      <family val="2"/>
    </font>
    <font>
      <sz val="11"/>
      <color rgb="FF000000"/>
      <name val="Calibri"/>
      <family val="2"/>
    </font>
    <font>
      <sz val="10"/>
      <color rgb="FF0070C0"/>
      <name val="FuturaA Bk BT"/>
      <family val="2"/>
    </font>
    <font>
      <b/>
      <sz val="14"/>
      <color indexed="8"/>
      <name val="Calibri"/>
      <family val="2"/>
    </font>
    <font>
      <sz val="11"/>
      <color rgb="FF000000"/>
      <name val="Arial"/>
      <family val="2"/>
    </font>
    <font>
      <sz val="10"/>
      <color indexed="8"/>
      <name val="Courier"/>
      <family val="3"/>
    </font>
    <font>
      <sz val="10"/>
      <color rgb="FF000000"/>
      <name val="Courier New"/>
      <family val="3"/>
    </font>
    <font>
      <i/>
      <sz val="10"/>
      <color rgb="FF0000C0"/>
      <name val="Courier New"/>
      <family val="3"/>
    </font>
    <font>
      <sz val="11"/>
      <color indexed="8"/>
      <name val="Symbol"/>
      <family val="1"/>
      <charset val="2"/>
    </font>
    <font>
      <sz val="11"/>
      <name val="Calibri"/>
      <family val="2"/>
    </font>
    <font>
      <u/>
      <sz val="11"/>
      <name val="Calibri"/>
      <family val="2"/>
    </font>
    <font>
      <sz val="10"/>
      <name val="FuturaA Bk BT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tted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</cellStyleXfs>
  <cellXfs count="674">
    <xf numFmtId="0" fontId="0" fillId="0" borderId="0" xfId="0"/>
    <xf numFmtId="0" fontId="1" fillId="3" borderId="31" xfId="1" applyFont="1" applyFill="1" applyBorder="1"/>
    <xf numFmtId="0" fontId="1" fillId="3" borderId="37" xfId="1" applyFont="1" applyFill="1" applyBorder="1"/>
    <xf numFmtId="0" fontId="6" fillId="3" borderId="37" xfId="1" applyFont="1" applyFill="1" applyBorder="1" applyAlignment="1">
      <alignment horizontal="center" vertical="center"/>
    </xf>
    <xf numFmtId="0" fontId="7" fillId="3" borderId="3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10" xfId="1" applyFont="1" applyFill="1" applyBorder="1"/>
    <xf numFmtId="0" fontId="1" fillId="3" borderId="0" xfId="1" applyFont="1" applyFill="1" applyBorder="1"/>
    <xf numFmtId="0" fontId="6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" fillId="3" borderId="11" xfId="1" applyFont="1" applyFill="1" applyBorder="1"/>
    <xf numFmtId="0" fontId="8" fillId="3" borderId="0" xfId="1" applyFont="1" applyFill="1" applyBorder="1" applyAlignment="1">
      <alignment horizontal="left" wrapText="1"/>
    </xf>
    <xf numFmtId="0" fontId="12" fillId="3" borderId="25" xfId="1" applyFont="1" applyFill="1" applyBorder="1" applyAlignment="1">
      <alignment horizontal="left" vertical="top" wrapText="1"/>
    </xf>
    <xf numFmtId="0" fontId="15" fillId="3" borderId="47" xfId="1" applyFont="1" applyFill="1" applyBorder="1" applyAlignment="1">
      <alignment horizontal="center" vertical="center" wrapText="1"/>
    </xf>
    <xf numFmtId="0" fontId="15" fillId="3" borderId="53" xfId="1" applyFont="1" applyFill="1" applyBorder="1" applyAlignment="1">
      <alignment horizontal="center" vertical="center" wrapText="1"/>
    </xf>
    <xf numFmtId="0" fontId="17" fillId="3" borderId="12" xfId="1" applyFont="1" applyFill="1" applyBorder="1" applyAlignment="1">
      <alignment horizontal="center" vertical="top" wrapText="1"/>
    </xf>
    <xf numFmtId="0" fontId="17" fillId="3" borderId="14" xfId="1" applyFont="1" applyFill="1" applyBorder="1" applyAlignment="1">
      <alignment horizontal="center" vertical="top" wrapText="1"/>
    </xf>
    <xf numFmtId="0" fontId="3" fillId="3" borderId="9" xfId="1" applyFont="1" applyFill="1" applyBorder="1" applyAlignment="1">
      <alignment horizontal="center" wrapText="1"/>
    </xf>
    <xf numFmtId="0" fontId="3" fillId="3" borderId="20" xfId="1" applyFont="1" applyFill="1" applyBorder="1" applyAlignment="1">
      <alignment horizontal="center" wrapText="1"/>
    </xf>
    <xf numFmtId="0" fontId="2" fillId="0" borderId="43" xfId="3" applyFont="1" applyBorder="1" applyAlignment="1">
      <alignment horizontal="center" vertical="top"/>
    </xf>
    <xf numFmtId="0" fontId="2" fillId="0" borderId="14" xfId="3" applyFont="1" applyBorder="1" applyAlignment="1">
      <alignment horizontal="center" vertical="top"/>
    </xf>
    <xf numFmtId="164" fontId="19" fillId="0" borderId="35" xfId="2" applyNumberFormat="1" applyFont="1" applyBorder="1" applyAlignment="1">
      <alignment horizontal="right" vertical="center" wrapText="1"/>
    </xf>
    <xf numFmtId="0" fontId="1" fillId="0" borderId="0" xfId="2" applyAlignment="1">
      <alignment wrapText="1"/>
    </xf>
    <xf numFmtId="164" fontId="24" fillId="2" borderId="41" xfId="2" applyNumberFormat="1" applyFont="1" applyFill="1" applyBorder="1" applyAlignment="1">
      <alignment horizontal="center" wrapText="1"/>
    </xf>
    <xf numFmtId="0" fontId="24" fillId="2" borderId="21" xfId="2" applyFont="1" applyFill="1" applyBorder="1" applyAlignment="1">
      <alignment horizontal="center" wrapText="1"/>
    </xf>
    <xf numFmtId="164" fontId="26" fillId="0" borderId="16" xfId="3" applyNumberFormat="1" applyFont="1" applyBorder="1" applyAlignment="1">
      <alignment horizontal="center" vertical="center" wrapText="1"/>
    </xf>
    <xf numFmtId="14" fontId="21" fillId="0" borderId="16" xfId="3" applyNumberFormat="1" applyFont="1" applyBorder="1" applyAlignment="1">
      <alignment horizontal="center" vertical="center" wrapText="1"/>
    </xf>
    <xf numFmtId="14" fontId="26" fillId="0" borderId="16" xfId="2" applyNumberFormat="1" applyFont="1" applyBorder="1" applyAlignment="1">
      <alignment horizontal="center" vertical="center" wrapText="1"/>
    </xf>
    <xf numFmtId="0" fontId="2" fillId="0" borderId="35" xfId="2" applyFont="1" applyBorder="1" applyAlignment="1">
      <alignment horizontal="center" vertical="center" wrapText="1"/>
    </xf>
    <xf numFmtId="0" fontId="27" fillId="0" borderId="16" xfId="3" applyFont="1" applyBorder="1" applyAlignment="1">
      <alignment horizontal="center" vertical="center" wrapText="1"/>
    </xf>
    <xf numFmtId="0" fontId="4" fillId="0" borderId="36" xfId="2" applyFont="1" applyBorder="1" applyAlignment="1">
      <alignment horizontal="center" vertical="center" wrapText="1"/>
    </xf>
    <xf numFmtId="14" fontId="21" fillId="0" borderId="0" xfId="3" applyNumberFormat="1" applyFont="1" applyBorder="1" applyAlignment="1">
      <alignment horizontal="left" vertical="center" wrapText="1"/>
    </xf>
    <xf numFmtId="0" fontId="1" fillId="0" borderId="0" xfId="2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2" applyAlignment="1">
      <alignment vertical="center"/>
    </xf>
    <xf numFmtId="0" fontId="33" fillId="0" borderId="0" xfId="4"/>
    <xf numFmtId="0" fontId="33" fillId="0" borderId="57" xfId="4" applyFill="1" applyBorder="1" applyAlignment="1" applyProtection="1">
      <alignment horizontal="left" vertical="center" indent="1"/>
      <protection locked="0"/>
    </xf>
    <xf numFmtId="0" fontId="33" fillId="0" borderId="60" xfId="4" applyFill="1" applyBorder="1" applyAlignment="1" applyProtection="1">
      <alignment horizontal="left" vertical="center" indent="1"/>
      <protection locked="0"/>
    </xf>
    <xf numFmtId="0" fontId="33" fillId="0" borderId="61" xfId="4" applyBorder="1" applyAlignment="1">
      <alignment horizontal="left" vertical="center" indent="1"/>
    </xf>
    <xf numFmtId="0" fontId="33" fillId="0" borderId="62" xfId="4" applyFill="1" applyBorder="1" applyAlignment="1" applyProtection="1">
      <alignment horizontal="left" vertical="center" indent="1"/>
      <protection locked="0"/>
    </xf>
    <xf numFmtId="0" fontId="35" fillId="0" borderId="61" xfId="5" applyFont="1" applyBorder="1" applyAlignment="1" applyProtection="1">
      <alignment horizontal="left" vertical="center" indent="1"/>
    </xf>
    <xf numFmtId="0" fontId="33" fillId="0" borderId="0" xfId="4" applyFill="1" applyBorder="1" applyAlignment="1" applyProtection="1">
      <alignment horizontal="left" vertical="center" indent="1"/>
      <protection locked="0"/>
    </xf>
    <xf numFmtId="0" fontId="2" fillId="0" borderId="59" xfId="4" applyFont="1" applyBorder="1" applyAlignment="1">
      <alignment horizontal="left" indent="1"/>
    </xf>
    <xf numFmtId="0" fontId="2" fillId="0" borderId="0" xfId="4" applyFont="1" applyBorder="1" applyAlignment="1">
      <alignment horizontal="center"/>
    </xf>
    <xf numFmtId="0" fontId="2" fillId="0" borderId="61" xfId="4" applyFont="1" applyBorder="1" applyAlignment="1">
      <alignment horizontal="center"/>
    </xf>
    <xf numFmtId="0" fontId="36" fillId="0" borderId="0" xfId="4" applyFont="1" applyAlignment="1">
      <alignment horizontal="center" wrapText="1"/>
    </xf>
    <xf numFmtId="0" fontId="2" fillId="0" borderId="63" xfId="4" applyFont="1" applyBorder="1" applyAlignment="1">
      <alignment horizontal="left" vertical="center" indent="1"/>
    </xf>
    <xf numFmtId="0" fontId="2" fillId="0" borderId="64" xfId="4" applyFont="1" applyBorder="1" applyAlignment="1">
      <alignment horizontal="center" vertical="center"/>
    </xf>
    <xf numFmtId="0" fontId="2" fillId="0" borderId="65" xfId="4" applyFont="1" applyBorder="1" applyAlignment="1">
      <alignment horizontal="left" vertical="center" indent="3"/>
    </xf>
    <xf numFmtId="0" fontId="33" fillId="0" borderId="5" xfId="4" applyBorder="1"/>
    <xf numFmtId="0" fontId="33" fillId="0" borderId="1" xfId="4" applyBorder="1"/>
    <xf numFmtId="0" fontId="33" fillId="0" borderId="15" xfId="4" applyBorder="1"/>
    <xf numFmtId="0" fontId="33" fillId="0" borderId="19" xfId="4" applyBorder="1"/>
    <xf numFmtId="0" fontId="33" fillId="0" borderId="16" xfId="4" applyBorder="1"/>
    <xf numFmtId="0" fontId="37" fillId="0" borderId="16" xfId="4" applyFont="1" applyBorder="1"/>
    <xf numFmtId="0" fontId="33" fillId="0" borderId="30" xfId="4" applyBorder="1"/>
    <xf numFmtId="0" fontId="33" fillId="0" borderId="3" xfId="4" applyBorder="1"/>
    <xf numFmtId="0" fontId="33" fillId="0" borderId="7" xfId="4" applyBorder="1"/>
    <xf numFmtId="0" fontId="33" fillId="0" borderId="49" xfId="4" applyBorder="1"/>
    <xf numFmtId="0" fontId="38" fillId="0" borderId="0" xfId="4" applyFont="1"/>
    <xf numFmtId="0" fontId="33" fillId="0" borderId="0" xfId="4" applyBorder="1"/>
    <xf numFmtId="0" fontId="33" fillId="0" borderId="0" xfId="4" applyAlignment="1">
      <alignment wrapText="1"/>
    </xf>
    <xf numFmtId="0" fontId="33" fillId="0" borderId="0" xfId="4" applyBorder="1" applyAlignment="1">
      <alignment wrapText="1"/>
    </xf>
    <xf numFmtId="0" fontId="33" fillId="0" borderId="0" xfId="4" applyFill="1"/>
    <xf numFmtId="0" fontId="42" fillId="0" borderId="0" xfId="4" applyFont="1"/>
    <xf numFmtId="0" fontId="33" fillId="0" borderId="0" xfId="4" applyAlignment="1">
      <alignment vertical="top"/>
    </xf>
    <xf numFmtId="0" fontId="43" fillId="0" borderId="0" xfId="4" applyFont="1"/>
    <xf numFmtId="0" fontId="44" fillId="0" borderId="0" xfId="4" applyFont="1"/>
    <xf numFmtId="0" fontId="41" fillId="0" borderId="0" xfId="4" applyFont="1"/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/>
    </xf>
    <xf numFmtId="0" fontId="45" fillId="0" borderId="16" xfId="4" applyFont="1" applyBorder="1" applyAlignment="1">
      <alignment horizontal="justify" vertical="center" wrapText="1"/>
    </xf>
    <xf numFmtId="0" fontId="45" fillId="0" borderId="16" xfId="4" applyFont="1" applyBorder="1" applyAlignment="1">
      <alignment horizontal="center" vertical="center" wrapText="1"/>
    </xf>
    <xf numFmtId="0" fontId="33" fillId="0" borderId="16" xfId="4" applyBorder="1" applyAlignment="1">
      <alignment vertical="top" wrapText="1"/>
    </xf>
    <xf numFmtId="0" fontId="39" fillId="7" borderId="16" xfId="4" applyFont="1" applyFill="1" applyBorder="1" applyAlignment="1">
      <alignment vertical="top"/>
    </xf>
    <xf numFmtId="0" fontId="39" fillId="8" borderId="16" xfId="4" applyFont="1" applyFill="1" applyBorder="1" applyAlignment="1">
      <alignment vertical="top"/>
    </xf>
    <xf numFmtId="0" fontId="46" fillId="0" borderId="16" xfId="4" applyFont="1" applyBorder="1" applyAlignment="1">
      <alignment horizontal="justify" vertical="center" wrapText="1"/>
    </xf>
    <xf numFmtId="0" fontId="46" fillId="0" borderId="16" xfId="4" applyFont="1" applyBorder="1" applyAlignment="1">
      <alignment horizontal="center" vertical="center" wrapText="1"/>
    </xf>
    <xf numFmtId="0" fontId="47" fillId="0" borderId="16" xfId="4" applyFont="1" applyBorder="1" applyAlignment="1">
      <alignment horizontal="justify" vertical="center" wrapText="1"/>
    </xf>
    <xf numFmtId="0" fontId="45" fillId="0" borderId="16" xfId="4" applyFont="1" applyFill="1" applyBorder="1" applyAlignment="1">
      <alignment horizontal="justify" vertical="center" wrapText="1"/>
    </xf>
    <xf numFmtId="0" fontId="33" fillId="0" borderId="0" xfId="4" applyAlignment="1">
      <alignment vertical="center"/>
    </xf>
    <xf numFmtId="11" fontId="33" fillId="0" borderId="16" xfId="4" applyNumberFormat="1" applyFont="1" applyBorder="1" applyAlignment="1">
      <alignment horizontal="left" vertical="center" wrapText="1"/>
    </xf>
    <xf numFmtId="0" fontId="33" fillId="0" borderId="16" xfId="4" applyFont="1" applyFill="1" applyBorder="1" applyAlignment="1">
      <alignment horizontal="center" vertical="center" wrapText="1"/>
    </xf>
    <xf numFmtId="0" fontId="33" fillId="0" borderId="16" xfId="4" applyFont="1" applyBorder="1" applyAlignment="1">
      <alignment horizontal="center" vertical="center" wrapText="1"/>
    </xf>
    <xf numFmtId="0" fontId="48" fillId="0" borderId="16" xfId="4" applyFont="1" applyFill="1" applyBorder="1" applyAlignment="1">
      <alignment horizontal="justify" vertical="center" wrapText="1"/>
    </xf>
    <xf numFmtId="0" fontId="48" fillId="0" borderId="16" xfId="4" applyFont="1" applyBorder="1" applyAlignment="1">
      <alignment horizontal="justify" vertical="center" wrapText="1"/>
    </xf>
    <xf numFmtId="0" fontId="48" fillId="0" borderId="16" xfId="4" applyFont="1" applyBorder="1" applyAlignment="1">
      <alignment horizontal="center" vertical="center" wrapText="1"/>
    </xf>
    <xf numFmtId="0" fontId="33" fillId="0" borderId="16" xfId="4" applyFont="1" applyBorder="1" applyAlignment="1">
      <alignment horizontal="left" vertical="center" wrapText="1"/>
    </xf>
    <xf numFmtId="0" fontId="46" fillId="0" borderId="16" xfId="4" applyFont="1" applyFill="1" applyBorder="1" applyAlignment="1">
      <alignment horizontal="center" vertical="center" wrapText="1"/>
    </xf>
    <xf numFmtId="0" fontId="47" fillId="0" borderId="16" xfId="4" applyFont="1" applyBorder="1" applyAlignment="1">
      <alignment horizontal="center" vertical="center" wrapText="1"/>
    </xf>
    <xf numFmtId="0" fontId="33" fillId="0" borderId="0" xfId="4" applyFill="1" applyBorder="1" applyAlignment="1">
      <alignment horizontal="left" vertical="top"/>
    </xf>
    <xf numFmtId="0" fontId="33" fillId="0" borderId="0" xfId="4" applyBorder="1" applyAlignment="1">
      <alignment horizontal="left" vertical="top" wrapText="1"/>
    </xf>
    <xf numFmtId="0" fontId="33" fillId="0" borderId="0" xfId="4" applyFont="1" applyBorder="1" applyAlignment="1">
      <alignment horizontal="left" vertical="center"/>
    </xf>
    <xf numFmtId="0" fontId="48" fillId="0" borderId="16" xfId="4" applyFont="1" applyBorder="1" applyAlignment="1">
      <alignment horizontal="left" vertical="center" wrapText="1"/>
    </xf>
    <xf numFmtId="0" fontId="33" fillId="0" borderId="16" xfId="4" applyFont="1" applyFill="1" applyBorder="1" applyAlignment="1">
      <alignment horizontal="justify" vertical="center" wrapText="1"/>
    </xf>
    <xf numFmtId="0" fontId="33" fillId="0" borderId="0" xfId="4" applyAlignment="1">
      <alignment horizontal="left"/>
    </xf>
    <xf numFmtId="0" fontId="33" fillId="0" borderId="0" xfId="4" applyFont="1" applyFill="1" applyBorder="1" applyAlignment="1">
      <alignment horizontal="center" vertical="center" wrapText="1"/>
    </xf>
    <xf numFmtId="0" fontId="42" fillId="0" borderId="0" xfId="4" applyFont="1" applyBorder="1" applyAlignment="1">
      <alignment horizontal="left" vertical="center"/>
    </xf>
    <xf numFmtId="0" fontId="33" fillId="0" borderId="16" xfId="4" applyFont="1" applyBorder="1" applyAlignment="1">
      <alignment horizontal="justify" vertical="center" wrapText="1"/>
    </xf>
    <xf numFmtId="0" fontId="45" fillId="0" borderId="0" xfId="4" applyFont="1" applyBorder="1" applyAlignment="1">
      <alignment horizontal="left" vertical="center" wrapText="1"/>
    </xf>
    <xf numFmtId="0" fontId="45" fillId="0" borderId="0" xfId="4" applyFont="1" applyFill="1" applyBorder="1" applyAlignment="1">
      <alignment horizontal="left" vertical="center" wrapText="1"/>
    </xf>
    <xf numFmtId="0" fontId="33" fillId="0" borderId="0" xfId="4" applyBorder="1" applyAlignment="1">
      <alignment vertical="top" wrapText="1"/>
    </xf>
    <xf numFmtId="0" fontId="33" fillId="0" borderId="0" xfId="4" applyFont="1" applyBorder="1" applyAlignment="1">
      <alignment horizontal="center" vertical="center" wrapText="1"/>
    </xf>
    <xf numFmtId="0" fontId="33" fillId="0" borderId="0" xfId="4" applyFill="1" applyBorder="1" applyAlignment="1">
      <alignment vertical="top"/>
    </xf>
    <xf numFmtId="0" fontId="45" fillId="0" borderId="0" xfId="4" applyFont="1" applyFill="1" applyBorder="1" applyAlignment="1">
      <alignment horizontal="justify" vertical="center" wrapText="1"/>
    </xf>
    <xf numFmtId="0" fontId="45" fillId="0" borderId="0" xfId="4" applyFont="1" applyBorder="1" applyAlignment="1">
      <alignment horizontal="center" vertical="center" wrapText="1"/>
    </xf>
    <xf numFmtId="49" fontId="33" fillId="0" borderId="16" xfId="4" applyNumberFormat="1" applyFont="1" applyBorder="1" applyAlignment="1">
      <alignment horizontal="justify" vertical="center" wrapText="1"/>
    </xf>
    <xf numFmtId="0" fontId="33" fillId="0" borderId="0" xfId="4" applyFont="1" applyBorder="1" applyAlignment="1">
      <alignment horizontal="justify" vertical="center" wrapText="1"/>
    </xf>
    <xf numFmtId="0" fontId="48" fillId="0" borderId="0" xfId="4" applyFont="1" applyBorder="1" applyAlignment="1">
      <alignment horizontal="justify" vertical="center" wrapText="1"/>
    </xf>
    <xf numFmtId="0" fontId="48" fillId="0" borderId="0" xfId="4" applyFont="1" applyBorder="1" applyAlignment="1">
      <alignment horizontal="center" vertical="center" wrapText="1"/>
    </xf>
    <xf numFmtId="2" fontId="33" fillId="0" borderId="0" xfId="4" applyNumberFormat="1"/>
    <xf numFmtId="0" fontId="50" fillId="0" borderId="5" xfId="4" applyFont="1" applyBorder="1" applyAlignment="1">
      <alignment horizontal="center" vertical="center"/>
    </xf>
    <xf numFmtId="0" fontId="50" fillId="0" borderId="15" xfId="4" applyFont="1" applyBorder="1" applyAlignment="1">
      <alignment horizontal="center" vertical="center"/>
    </xf>
    <xf numFmtId="0" fontId="50" fillId="0" borderId="0" xfId="4" applyFont="1"/>
    <xf numFmtId="0" fontId="33" fillId="0" borderId="0" xfId="4" applyFill="1" applyAlignment="1">
      <alignment horizontal="right"/>
    </xf>
    <xf numFmtId="0" fontId="33" fillId="0" borderId="0" xfId="4" applyAlignment="1">
      <alignment horizontal="right"/>
    </xf>
    <xf numFmtId="0" fontId="33" fillId="0" borderId="0" xfId="4" applyFill="1" applyAlignment="1">
      <alignment horizontal="left"/>
    </xf>
    <xf numFmtId="0" fontId="33" fillId="0" borderId="0" xfId="4" applyAlignment="1">
      <alignment horizontal="center"/>
    </xf>
    <xf numFmtId="0" fontId="42" fillId="0" borderId="0" xfId="4" applyFont="1" applyFill="1" applyBorder="1" applyAlignment="1">
      <alignment vertical="top"/>
    </xf>
    <xf numFmtId="0" fontId="51" fillId="0" borderId="0" xfId="4" applyFont="1"/>
    <xf numFmtId="0" fontId="33" fillId="0" borderId="16" xfId="4" applyFill="1" applyBorder="1"/>
    <xf numFmtId="0" fontId="33" fillId="0" borderId="16" xfId="4" applyFill="1" applyBorder="1" applyAlignment="1">
      <alignment horizontal="right"/>
    </xf>
    <xf numFmtId="0" fontId="33" fillId="0" borderId="16" xfId="4" applyBorder="1" applyAlignment="1">
      <alignment horizontal="right"/>
    </xf>
    <xf numFmtId="0" fontId="33" fillId="0" borderId="16" xfId="4" applyFill="1" applyBorder="1" applyAlignment="1">
      <alignment vertical="top"/>
    </xf>
    <xf numFmtId="3" fontId="33" fillId="0" borderId="16" xfId="4" applyNumberFormat="1" applyFill="1" applyBorder="1" applyAlignment="1">
      <alignment horizontal="right"/>
    </xf>
    <xf numFmtId="3" fontId="33" fillId="0" borderId="16" xfId="4" applyNumberFormat="1" applyBorder="1" applyAlignment="1">
      <alignment horizontal="right"/>
    </xf>
    <xf numFmtId="0" fontId="33" fillId="0" borderId="0" xfId="4" applyFill="1" applyAlignment="1">
      <alignment vertical="top"/>
    </xf>
    <xf numFmtId="0" fontId="45" fillId="0" borderId="16" xfId="4" applyFont="1" applyFill="1" applyBorder="1" applyAlignment="1">
      <alignment horizontal="right" vertical="center" wrapText="1"/>
    </xf>
    <xf numFmtId="0" fontId="45" fillId="0" borderId="16" xfId="4" applyFont="1" applyBorder="1" applyAlignment="1">
      <alignment horizontal="right" vertical="center" wrapText="1"/>
    </xf>
    <xf numFmtId="0" fontId="39" fillId="0" borderId="16" xfId="4" applyFont="1" applyBorder="1"/>
    <xf numFmtId="0" fontId="39" fillId="0" borderId="16" xfId="4" applyFont="1" applyFill="1" applyBorder="1" applyAlignment="1">
      <alignment horizontal="right"/>
    </xf>
    <xf numFmtId="0" fontId="39" fillId="0" borderId="16" xfId="4" applyFont="1" applyBorder="1" applyAlignment="1">
      <alignment horizontal="right"/>
    </xf>
    <xf numFmtId="0" fontId="40" fillId="0" borderId="0" xfId="4" applyFont="1"/>
    <xf numFmtId="0" fontId="39" fillId="0" borderId="0" xfId="4" applyFont="1"/>
    <xf numFmtId="0" fontId="33" fillId="0" borderId="0" xfId="4" applyFont="1" applyBorder="1"/>
    <xf numFmtId="0" fontId="50" fillId="0" borderId="0" xfId="4" applyFont="1" applyFill="1" applyAlignment="1">
      <alignment horizontal="right"/>
    </xf>
    <xf numFmtId="0" fontId="50" fillId="0" borderId="0" xfId="4" applyFont="1" applyAlignment="1">
      <alignment horizontal="right"/>
    </xf>
    <xf numFmtId="0" fontId="33" fillId="0" borderId="0" xfId="4" applyFill="1" applyBorder="1"/>
    <xf numFmtId="0" fontId="33" fillId="0" borderId="0" xfId="4" applyFill="1" applyBorder="1" applyAlignment="1">
      <alignment vertical="center"/>
    </xf>
    <xf numFmtId="0" fontId="33" fillId="0" borderId="0" xfId="4" applyBorder="1" applyAlignment="1">
      <alignment vertical="center"/>
    </xf>
    <xf numFmtId="0" fontId="33" fillId="0" borderId="16" xfId="4" applyFill="1" applyBorder="1" applyAlignment="1">
      <alignment vertical="center"/>
    </xf>
    <xf numFmtId="0" fontId="33" fillId="0" borderId="16" xfId="4" applyBorder="1" applyAlignment="1">
      <alignment vertical="center"/>
    </xf>
    <xf numFmtId="0" fontId="39" fillId="0" borderId="16" xfId="4" applyFont="1" applyFill="1" applyBorder="1"/>
    <xf numFmtId="0" fontId="39" fillId="0" borderId="16" xfId="4" applyFont="1" applyBorder="1" applyAlignment="1">
      <alignment vertical="center"/>
    </xf>
    <xf numFmtId="0" fontId="50" fillId="0" borderId="0" xfId="4" applyFont="1" applyAlignment="1">
      <alignment vertical="center"/>
    </xf>
    <xf numFmtId="0" fontId="52" fillId="0" borderId="0" xfId="4" applyFont="1"/>
    <xf numFmtId="49" fontId="33" fillId="0" borderId="16" xfId="4" applyNumberFormat="1" applyBorder="1"/>
    <xf numFmtId="0" fontId="48" fillId="0" borderId="16" xfId="4" applyFont="1" applyBorder="1" applyAlignment="1">
      <alignment wrapText="1"/>
    </xf>
    <xf numFmtId="0" fontId="48" fillId="0" borderId="16" xfId="4" applyFont="1" applyBorder="1"/>
    <xf numFmtId="0" fontId="39" fillId="0" borderId="16" xfId="4" applyFont="1" applyBorder="1" applyAlignment="1">
      <alignment horizontal="left"/>
    </xf>
    <xf numFmtId="0" fontId="33" fillId="6" borderId="28" xfId="4" applyFill="1" applyBorder="1" applyAlignment="1">
      <alignment vertical="top"/>
    </xf>
    <xf numFmtId="0" fontId="33" fillId="0" borderId="0" xfId="4" applyFill="1" applyBorder="1" applyAlignment="1">
      <alignment vertical="top" wrapText="1"/>
    </xf>
    <xf numFmtId="0" fontId="33" fillId="0" borderId="29" xfId="4" applyBorder="1"/>
    <xf numFmtId="0" fontId="33" fillId="0" borderId="16" xfId="4" applyBorder="1" applyAlignment="1">
      <alignment vertical="top"/>
    </xf>
    <xf numFmtId="0" fontId="33" fillId="0" borderId="0" xfId="4" applyBorder="1" applyAlignment="1"/>
    <xf numFmtId="0" fontId="33" fillId="0" borderId="17" xfId="4" applyBorder="1" applyAlignment="1">
      <alignment vertical="top"/>
    </xf>
    <xf numFmtId="0" fontId="33" fillId="6" borderId="23" xfId="4" applyFill="1" applyBorder="1" applyAlignment="1">
      <alignment vertical="top"/>
    </xf>
    <xf numFmtId="0" fontId="33" fillId="0" borderId="0" xfId="4" applyFill="1" applyBorder="1" applyAlignment="1">
      <alignment horizontal="right" vertical="top"/>
    </xf>
    <xf numFmtId="0" fontId="33" fillId="0" borderId="0" xfId="4" applyBorder="1" applyAlignment="1">
      <alignment vertical="top"/>
    </xf>
    <xf numFmtId="0" fontId="33" fillId="0" borderId="16" xfId="4" applyBorder="1" applyAlignment="1">
      <alignment wrapText="1"/>
    </xf>
    <xf numFmtId="0" fontId="33" fillId="0" borderId="16" xfId="4" applyFill="1" applyBorder="1" applyAlignment="1">
      <alignment horizontal="right" vertical="top"/>
    </xf>
    <xf numFmtId="0" fontId="33" fillId="9" borderId="16" xfId="4" applyFill="1" applyBorder="1"/>
    <xf numFmtId="0" fontId="33" fillId="5" borderId="17" xfId="4" applyFill="1" applyBorder="1" applyAlignment="1">
      <alignment vertical="top"/>
    </xf>
    <xf numFmtId="0" fontId="33" fillId="9" borderId="16" xfId="4" applyFill="1" applyBorder="1" applyAlignment="1"/>
    <xf numFmtId="0" fontId="33" fillId="0" borderId="0" xfId="4" applyFill="1" applyAlignment="1">
      <alignment wrapText="1"/>
    </xf>
    <xf numFmtId="0" fontId="33" fillId="0" borderId="16" xfId="4" applyBorder="1" applyAlignment="1">
      <alignment horizontal="right" vertical="top"/>
    </xf>
    <xf numFmtId="0" fontId="33" fillId="0" borderId="16" xfId="4" applyFill="1" applyBorder="1" applyAlignment="1">
      <alignment horizontal="right" vertical="top" wrapText="1"/>
    </xf>
    <xf numFmtId="0" fontId="33" fillId="0" borderId="16" xfId="4" applyFill="1" applyBorder="1" applyAlignment="1">
      <alignment wrapText="1"/>
    </xf>
    <xf numFmtId="0" fontId="33" fillId="6" borderId="17" xfId="4" applyFill="1" applyBorder="1" applyAlignment="1">
      <alignment vertical="top"/>
    </xf>
    <xf numFmtId="0" fontId="33" fillId="10" borderId="1" xfId="4" applyFill="1" applyBorder="1" applyAlignment="1">
      <alignment vertical="top"/>
    </xf>
    <xf numFmtId="0" fontId="33" fillId="10" borderId="15" xfId="4" applyFill="1" applyBorder="1"/>
    <xf numFmtId="0" fontId="33" fillId="0" borderId="30" xfId="4" applyBorder="1" applyAlignment="1">
      <alignment vertical="top"/>
    </xf>
    <xf numFmtId="0" fontId="33" fillId="10" borderId="30" xfId="4" applyFill="1" applyBorder="1" applyAlignment="1">
      <alignment vertical="top"/>
    </xf>
    <xf numFmtId="0" fontId="33" fillId="0" borderId="7" xfId="4" applyBorder="1" applyAlignment="1">
      <alignment vertical="top"/>
    </xf>
    <xf numFmtId="0" fontId="33" fillId="4" borderId="49" xfId="4" applyFill="1" applyBorder="1"/>
    <xf numFmtId="0" fontId="33" fillId="0" borderId="32" xfId="4" applyBorder="1" applyAlignment="1">
      <alignment vertical="top"/>
    </xf>
    <xf numFmtId="0" fontId="33" fillId="4" borderId="24" xfId="4" applyFill="1" applyBorder="1"/>
    <xf numFmtId="0" fontId="33" fillId="0" borderId="1" xfId="4" applyBorder="1" applyAlignment="1">
      <alignment vertical="top"/>
    </xf>
    <xf numFmtId="0" fontId="33" fillId="0" borderId="5" xfId="4" applyFill="1" applyBorder="1" applyAlignment="1">
      <alignment wrapText="1"/>
    </xf>
    <xf numFmtId="0" fontId="33" fillId="6" borderId="15" xfId="4" applyFill="1" applyBorder="1" applyAlignment="1">
      <alignment vertical="top"/>
    </xf>
    <xf numFmtId="0" fontId="33" fillId="0" borderId="19" xfId="4" applyBorder="1" applyAlignment="1">
      <alignment vertical="top"/>
    </xf>
    <xf numFmtId="0" fontId="33" fillId="0" borderId="3" xfId="4" applyBorder="1" applyAlignment="1">
      <alignment vertical="top"/>
    </xf>
    <xf numFmtId="0" fontId="33" fillId="6" borderId="49" xfId="4" applyFill="1" applyBorder="1" applyAlignment="1">
      <alignment vertical="top"/>
    </xf>
    <xf numFmtId="0" fontId="33" fillId="6" borderId="1" xfId="4" applyFill="1" applyBorder="1" applyAlignment="1">
      <alignment vertical="top"/>
    </xf>
    <xf numFmtId="0" fontId="33" fillId="6" borderId="15" xfId="4" applyFill="1" applyBorder="1"/>
    <xf numFmtId="0" fontId="33" fillId="6" borderId="30" xfId="4" applyFill="1" applyBorder="1"/>
    <xf numFmtId="0" fontId="33" fillId="0" borderId="0" xfId="4" applyFont="1"/>
    <xf numFmtId="0" fontId="33" fillId="6" borderId="16" xfId="4" applyFill="1" applyBorder="1"/>
    <xf numFmtId="0" fontId="39" fillId="0" borderId="0" xfId="4" applyFont="1" applyBorder="1"/>
    <xf numFmtId="49" fontId="33" fillId="0" borderId="0" xfId="4" applyNumberFormat="1"/>
    <xf numFmtId="49" fontId="33" fillId="0" borderId="0" xfId="4" applyNumberFormat="1" applyFill="1"/>
    <xf numFmtId="49" fontId="33" fillId="0" borderId="0" xfId="4" applyNumberFormat="1" applyFill="1" applyBorder="1"/>
    <xf numFmtId="49" fontId="39" fillId="0" borderId="0" xfId="4" applyNumberFormat="1" applyFont="1"/>
    <xf numFmtId="49" fontId="39" fillId="0" borderId="16" xfId="4" applyNumberFormat="1" applyFont="1" applyBorder="1"/>
    <xf numFmtId="49" fontId="50" fillId="0" borderId="0" xfId="4" applyNumberFormat="1" applyFont="1"/>
    <xf numFmtId="49" fontId="33" fillId="0" borderId="0" xfId="4" applyNumberFormat="1" applyBorder="1"/>
    <xf numFmtId="0" fontId="39" fillId="0" borderId="0" xfId="4" applyFont="1" applyFill="1" applyBorder="1"/>
    <xf numFmtId="0" fontId="53" fillId="0" borderId="0" xfId="4" applyFont="1" applyAlignment="1">
      <alignment vertical="center"/>
    </xf>
    <xf numFmtId="0" fontId="54" fillId="0" borderId="0" xfId="4" applyFont="1" applyAlignment="1">
      <alignment vertical="center"/>
    </xf>
    <xf numFmtId="49" fontId="39" fillId="0" borderId="0" xfId="4" applyNumberFormat="1" applyFont="1" applyBorder="1"/>
    <xf numFmtId="0" fontId="33" fillId="4" borderId="16" xfId="4" applyFill="1" applyBorder="1"/>
    <xf numFmtId="49" fontId="39" fillId="4" borderId="16" xfId="4" applyNumberFormat="1" applyFont="1" applyFill="1" applyBorder="1"/>
    <xf numFmtId="0" fontId="45" fillId="0" borderId="0" xfId="4" applyFont="1" applyAlignment="1"/>
    <xf numFmtId="0" fontId="55" fillId="0" borderId="0" xfId="4" applyFont="1" applyAlignment="1">
      <alignment horizontal="left" vertical="center" indent="5"/>
    </xf>
    <xf numFmtId="0" fontId="33" fillId="0" borderId="16" xfId="4" applyFill="1" applyBorder="1" applyAlignment="1">
      <alignment vertical="top" wrapText="1"/>
    </xf>
    <xf numFmtId="0" fontId="39" fillId="0" borderId="16" xfId="4" applyFont="1" applyBorder="1" applyAlignment="1">
      <alignment vertical="top"/>
    </xf>
    <xf numFmtId="0" fontId="33" fillId="6" borderId="16" xfId="4" applyFill="1" applyBorder="1" applyAlignment="1">
      <alignment horizontal="left" vertical="top"/>
    </xf>
    <xf numFmtId="0" fontId="33" fillId="0" borderId="16" xfId="4" applyBorder="1" applyAlignment="1">
      <alignment horizontal="left" vertical="top"/>
    </xf>
    <xf numFmtId="0" fontId="33" fillId="0" borderId="16" xfId="4" applyFill="1" applyBorder="1" applyAlignment="1">
      <alignment horizontal="left" vertical="top"/>
    </xf>
    <xf numFmtId="0" fontId="33" fillId="0" borderId="0" xfId="4" applyAlignment="1"/>
    <xf numFmtId="0" fontId="33" fillId="4" borderId="0" xfId="4" applyFill="1"/>
    <xf numFmtId="0" fontId="25" fillId="2" borderId="29" xfId="2" applyFont="1" applyFill="1" applyBorder="1" applyAlignment="1">
      <alignment horizontal="center" wrapText="1"/>
    </xf>
    <xf numFmtId="0" fontId="33" fillId="0" borderId="16" xfId="4" applyBorder="1" applyAlignment="1">
      <alignment vertical="top"/>
    </xf>
    <xf numFmtId="0" fontId="1" fillId="0" borderId="16" xfId="0" applyFont="1" applyBorder="1" applyAlignment="1">
      <alignment horizontal="center" vertical="center" wrapText="1"/>
    </xf>
    <xf numFmtId="0" fontId="1" fillId="0" borderId="0" xfId="2" applyFill="1" applyAlignment="1">
      <alignment vertical="center"/>
    </xf>
    <xf numFmtId="14" fontId="26" fillId="0" borderId="0" xfId="2" applyNumberFormat="1" applyFont="1" applyBorder="1" applyAlignment="1">
      <alignment horizontal="center" vertical="center" wrapText="1"/>
    </xf>
    <xf numFmtId="164" fontId="25" fillId="2" borderId="2" xfId="2" applyNumberFormat="1" applyFont="1" applyFill="1" applyBorder="1" applyAlignment="1">
      <alignment horizontal="center" wrapText="1"/>
    </xf>
    <xf numFmtId="0" fontId="25" fillId="2" borderId="6" xfId="2" applyFont="1" applyFill="1" applyBorder="1" applyAlignment="1">
      <alignment horizontal="center" wrapText="1"/>
    </xf>
    <xf numFmtId="0" fontId="33" fillId="0" borderId="16" xfId="4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/>
    </xf>
    <xf numFmtId="0" fontId="33" fillId="0" borderId="23" xfId="4" applyBorder="1" applyAlignment="1">
      <alignment vertical="top"/>
    </xf>
    <xf numFmtId="0" fontId="1" fillId="0" borderId="16" xfId="0" applyFont="1" applyBorder="1" applyAlignment="1">
      <alignment horizontal="left" vertical="top" wrapText="1"/>
    </xf>
    <xf numFmtId="0" fontId="33" fillId="0" borderId="30" xfId="4" applyFill="1" applyBorder="1" applyAlignment="1">
      <alignment horizontal="center"/>
    </xf>
    <xf numFmtId="0" fontId="33" fillId="0" borderId="19" xfId="4" applyFill="1" applyBorder="1"/>
    <xf numFmtId="0" fontId="33" fillId="0" borderId="15" xfId="4" applyFill="1" applyBorder="1" applyAlignment="1">
      <alignment horizontal="center"/>
    </xf>
    <xf numFmtId="0" fontId="33" fillId="0" borderId="5" xfId="4" applyFill="1" applyBorder="1"/>
    <xf numFmtId="0" fontId="33" fillId="0" borderId="67" xfId="4" applyFill="1" applyBorder="1" applyAlignment="1">
      <alignment horizontal="center"/>
    </xf>
    <xf numFmtId="0" fontId="33" fillId="0" borderId="4" xfId="4" applyFill="1" applyBorder="1"/>
    <xf numFmtId="0" fontId="39" fillId="0" borderId="24" xfId="4" applyFont="1" applyFill="1" applyBorder="1" applyAlignment="1">
      <alignment horizontal="center" vertical="top"/>
    </xf>
    <xf numFmtId="0" fontId="39" fillId="0" borderId="36" xfId="4" applyFont="1" applyFill="1" applyBorder="1"/>
    <xf numFmtId="0" fontId="33" fillId="0" borderId="23" xfId="4" applyBorder="1" applyAlignment="1">
      <alignment vertical="top" wrapText="1"/>
    </xf>
    <xf numFmtId="0" fontId="33" fillId="0" borderId="23" xfId="4" applyBorder="1" applyAlignment="1">
      <alignment horizontal="left" vertical="top" wrapText="1"/>
    </xf>
    <xf numFmtId="0" fontId="33" fillId="0" borderId="16" xfId="0" applyFont="1" applyBorder="1" applyAlignment="1">
      <alignment horizontal="left" vertical="top" wrapText="1"/>
    </xf>
    <xf numFmtId="0" fontId="50" fillId="0" borderId="24" xfId="4" applyFont="1" applyBorder="1" applyAlignment="1">
      <alignment horizontal="center" vertical="center"/>
    </xf>
    <xf numFmtId="0" fontId="50" fillId="0" borderId="53" xfId="4" applyFont="1" applyBorder="1" applyAlignment="1">
      <alignment horizontal="center" vertical="center"/>
    </xf>
    <xf numFmtId="0" fontId="33" fillId="6" borderId="30" xfId="4" applyFill="1" applyBorder="1" applyAlignment="1">
      <alignment vertical="top"/>
    </xf>
    <xf numFmtId="0" fontId="33" fillId="0" borderId="16" xfId="4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0" borderId="16" xfId="4" applyFill="1" applyBorder="1" applyAlignment="1">
      <alignment horizontal="left" vertical="top"/>
    </xf>
    <xf numFmtId="0" fontId="33" fillId="0" borderId="34" xfId="4" applyBorder="1" applyAlignment="1">
      <alignment horizontal="left" vertical="center" indent="1"/>
    </xf>
    <xf numFmtId="0" fontId="33" fillId="0" borderId="16" xfId="4" applyBorder="1" applyAlignment="1">
      <alignment vertical="top"/>
    </xf>
    <xf numFmtId="0" fontId="33" fillId="0" borderId="16" xfId="4" applyFont="1" applyBorder="1" applyAlignment="1">
      <alignment horizontal="left" vertical="top" wrapText="1"/>
    </xf>
    <xf numFmtId="0" fontId="56" fillId="0" borderId="16" xfId="4" applyFont="1" applyBorder="1" applyAlignment="1">
      <alignment horizontal="left" vertical="top" wrapText="1"/>
    </xf>
    <xf numFmtId="0" fontId="56" fillId="0" borderId="16" xfId="0" applyFont="1" applyBorder="1" applyAlignment="1">
      <alignment horizontal="left" vertical="top" wrapText="1"/>
    </xf>
    <xf numFmtId="0" fontId="1" fillId="0" borderId="0" xfId="0" applyFont="1"/>
    <xf numFmtId="0" fontId="33" fillId="6" borderId="68" xfId="4" applyFill="1" applyBorder="1" applyAlignment="1">
      <alignment vertical="top"/>
    </xf>
    <xf numFmtId="0" fontId="33" fillId="0" borderId="7" xfId="4" applyFill="1" applyBorder="1" applyAlignment="1">
      <alignment wrapText="1"/>
    </xf>
    <xf numFmtId="0" fontId="33" fillId="0" borderId="1" xfId="4" applyFill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vertical="top"/>
    </xf>
    <xf numFmtId="0" fontId="0" fillId="0" borderId="17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3" fillId="6" borderId="17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5" borderId="17" xfId="4" applyFill="1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6" borderId="17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5" borderId="17" xfId="4" applyFill="1" applyBorder="1" applyAlignment="1">
      <alignment vertical="top"/>
    </xf>
    <xf numFmtId="0" fontId="33" fillId="0" borderId="16" xfId="4" applyBorder="1" applyAlignment="1">
      <alignment horizontal="left" vertical="top"/>
    </xf>
    <xf numFmtId="0" fontId="33" fillId="6" borderId="16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33" fillId="0" borderId="16" xfId="4" applyFill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3" fillId="0" borderId="5" xfId="4" applyFill="1" applyBorder="1" applyAlignment="1">
      <alignment vertical="top" wrapText="1"/>
    </xf>
    <xf numFmtId="0" fontId="39" fillId="0" borderId="17" xfId="4" applyFont="1" applyBorder="1" applyAlignment="1"/>
    <xf numFmtId="0" fontId="39" fillId="0" borderId="17" xfId="4" applyFont="1" applyBorder="1" applyAlignment="1">
      <alignment vertical="top"/>
    </xf>
    <xf numFmtId="0" fontId="39" fillId="0" borderId="18" xfId="4" applyFont="1" applyBorder="1"/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3" fillId="6" borderId="16" xfId="4" applyFill="1" applyBorder="1" applyAlignment="1">
      <alignment vertical="top" wrapText="1"/>
    </xf>
    <xf numFmtId="0" fontId="33" fillId="5" borderId="17" xfId="4" applyFill="1" applyBorder="1" applyAlignment="1">
      <alignment vertical="top" wrapText="1"/>
    </xf>
    <xf numFmtId="0" fontId="33" fillId="5" borderId="16" xfId="4" applyFill="1" applyBorder="1" applyAlignment="1">
      <alignment vertical="top" wrapText="1"/>
    </xf>
    <xf numFmtId="0" fontId="33" fillId="6" borderId="17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56" fillId="10" borderId="16" xfId="4" applyFont="1" applyFill="1" applyBorder="1" applyAlignment="1">
      <alignment vertical="top" wrapText="1"/>
    </xf>
    <xf numFmtId="0" fontId="33" fillId="0" borderId="17" xfId="4" applyBorder="1" applyAlignment="1">
      <alignment wrapText="1"/>
    </xf>
    <xf numFmtId="0" fontId="33" fillId="10" borderId="23" xfId="4" applyFill="1" applyBorder="1" applyAlignment="1">
      <alignment vertical="top" wrapText="1"/>
    </xf>
    <xf numFmtId="0" fontId="46" fillId="0" borderId="0" xfId="4" applyFont="1" applyBorder="1" applyAlignment="1">
      <alignment horizontal="justify" vertical="center" wrapText="1"/>
    </xf>
    <xf numFmtId="0" fontId="33" fillId="0" borderId="0" xfId="4" applyFont="1" applyFill="1" applyBorder="1" applyAlignment="1">
      <alignment horizontal="justify" vertical="center" wrapText="1"/>
    </xf>
    <xf numFmtId="0" fontId="45" fillId="0" borderId="0" xfId="4" applyFont="1" applyBorder="1" applyAlignment="1">
      <alignment horizontal="justify" vertical="center" wrapText="1"/>
    </xf>
    <xf numFmtId="0" fontId="33" fillId="0" borderId="0" xfId="4" applyFont="1" applyBorder="1" applyAlignment="1">
      <alignment horizontal="left" vertical="center" wrapText="1"/>
    </xf>
    <xf numFmtId="11" fontId="33" fillId="0" borderId="0" xfId="4" applyNumberFormat="1" applyFont="1" applyBorder="1" applyAlignment="1">
      <alignment horizontal="left" vertical="center" wrapText="1"/>
    </xf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33" fillId="0" borderId="16" xfId="4" applyBorder="1" applyAlignment="1">
      <alignment vertical="top"/>
    </xf>
    <xf numFmtId="0" fontId="37" fillId="0" borderId="16" xfId="4" applyFont="1" applyFill="1" applyBorder="1" applyAlignment="1">
      <alignment wrapText="1"/>
    </xf>
    <xf numFmtId="0" fontId="33" fillId="0" borderId="19" xfId="4" applyFill="1" applyBorder="1" applyAlignment="1">
      <alignment vertical="top"/>
    </xf>
    <xf numFmtId="0" fontId="37" fillId="0" borderId="16" xfId="4" applyFont="1" applyFill="1" applyBorder="1"/>
    <xf numFmtId="0" fontId="33" fillId="0" borderId="19" xfId="4" applyFill="1" applyBorder="1" applyAlignment="1">
      <alignment vertical="top" wrapText="1"/>
    </xf>
    <xf numFmtId="0" fontId="33" fillId="0" borderId="19" xfId="4" applyFill="1" applyBorder="1" applyAlignment="1">
      <alignment wrapText="1"/>
    </xf>
    <xf numFmtId="0" fontId="33" fillId="0" borderId="1" xfId="4" applyFill="1" applyBorder="1"/>
    <xf numFmtId="0" fontId="33" fillId="6" borderId="28" xfId="4" applyFill="1" applyBorder="1" applyAlignment="1">
      <alignment vertical="top" wrapText="1"/>
    </xf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0" borderId="16" xfId="4" applyFill="1" applyBorder="1" applyAlignment="1">
      <alignment horizontal="left" vertical="top"/>
    </xf>
    <xf numFmtId="0" fontId="50" fillId="0" borderId="0" xfId="4" applyFont="1" applyBorder="1" applyAlignment="1">
      <alignment horizontal="center" vertical="center"/>
    </xf>
    <xf numFmtId="0" fontId="50" fillId="0" borderId="70" xfId="4" applyFont="1" applyBorder="1" applyAlignment="1">
      <alignment horizontal="center" vertical="center"/>
    </xf>
    <xf numFmtId="0" fontId="56" fillId="6" borderId="16" xfId="4" applyFont="1" applyFill="1" applyBorder="1" applyAlignment="1">
      <alignment vertical="top" wrapText="1"/>
    </xf>
    <xf numFmtId="0" fontId="56" fillId="6" borderId="16" xfId="4" applyFont="1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56" fillId="0" borderId="16" xfId="4" applyFont="1" applyFill="1" applyBorder="1" applyAlignment="1">
      <alignment wrapText="1"/>
    </xf>
    <xf numFmtId="0" fontId="56" fillId="0" borderId="19" xfId="4" applyFont="1" applyFill="1" applyBorder="1" applyAlignment="1">
      <alignment wrapText="1"/>
    </xf>
    <xf numFmtId="0" fontId="56" fillId="0" borderId="16" xfId="0" applyFont="1" applyBorder="1" applyAlignment="1">
      <alignment wrapText="1"/>
    </xf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5" borderId="17" xfId="4" applyFill="1" applyBorder="1" applyAlignment="1">
      <alignment vertical="top" wrapText="1"/>
    </xf>
    <xf numFmtId="0" fontId="33" fillId="6" borderId="16" xfId="4" applyFill="1" applyBorder="1" applyAlignment="1">
      <alignment vertical="top" wrapText="1"/>
    </xf>
    <xf numFmtId="0" fontId="33" fillId="5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33" fillId="5" borderId="16" xfId="4" applyFill="1" applyBorder="1" applyAlignment="1">
      <alignment vertical="top"/>
    </xf>
    <xf numFmtId="0" fontId="33" fillId="6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49" fillId="0" borderId="0" xfId="4" applyFont="1" applyFill="1" applyBorder="1" applyAlignment="1">
      <alignment horizontal="center" vertical="center" wrapText="1"/>
    </xf>
    <xf numFmtId="0" fontId="33" fillId="6" borderId="16" xfId="4" applyFill="1" applyBorder="1" applyAlignment="1">
      <alignment vertical="top"/>
    </xf>
    <xf numFmtId="0" fontId="33" fillId="0" borderId="16" xfId="0" applyFont="1" applyFill="1" applyBorder="1" applyAlignment="1">
      <alignment horizontal="left" vertical="top" wrapText="1"/>
    </xf>
    <xf numFmtId="0" fontId="33" fillId="0" borderId="61" xfId="4" applyBorder="1" applyAlignment="1">
      <alignment horizontal="left" vertical="center" indent="1"/>
    </xf>
    <xf numFmtId="0" fontId="33" fillId="5" borderId="16" xfId="4" applyFill="1" applyBorder="1" applyAlignment="1">
      <alignment vertical="top" wrapText="1"/>
    </xf>
    <xf numFmtId="0" fontId="33" fillId="0" borderId="16" xfId="4" applyBorder="1" applyAlignment="1">
      <alignment horizontal="left" vertical="top"/>
    </xf>
    <xf numFmtId="0" fontId="33" fillId="5" borderId="16" xfId="4" applyFill="1" applyBorder="1" applyAlignment="1">
      <alignment vertical="top"/>
    </xf>
    <xf numFmtId="0" fontId="33" fillId="0" borderId="16" xfId="4" applyFill="1" applyBorder="1" applyAlignment="1">
      <alignment horizontal="left" vertical="top"/>
    </xf>
    <xf numFmtId="0" fontId="33" fillId="0" borderId="16" xfId="4" applyFill="1" applyBorder="1" applyAlignment="1">
      <alignment horizontal="left"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17" fontId="33" fillId="0" borderId="0" xfId="4" quotePrefix="1" applyNumberFormat="1" applyAlignment="1">
      <alignment horizontal="right"/>
    </xf>
    <xf numFmtId="0" fontId="33" fillId="6" borderId="16" xfId="4" applyFill="1" applyBorder="1" applyAlignment="1">
      <alignment vertical="top"/>
    </xf>
    <xf numFmtId="0" fontId="33" fillId="0" borderId="0" xfId="4" applyBorder="1" applyAlignment="1">
      <alignment horizontal="center"/>
    </xf>
    <xf numFmtId="49" fontId="33" fillId="0" borderId="30" xfId="4" applyNumberFormat="1" applyBorder="1"/>
    <xf numFmtId="49" fontId="33" fillId="0" borderId="19" xfId="4" applyNumberFormat="1" applyBorder="1" applyAlignment="1">
      <alignment horizontal="right"/>
    </xf>
    <xf numFmtId="49" fontId="33" fillId="0" borderId="15" xfId="4" applyNumberFormat="1" applyBorder="1"/>
    <xf numFmtId="49" fontId="33" fillId="0" borderId="5" xfId="4" applyNumberFormat="1" applyBorder="1" applyAlignment="1">
      <alignment horizontal="right"/>
    </xf>
    <xf numFmtId="0" fontId="33" fillId="0" borderId="30" xfId="4" applyBorder="1" applyAlignment="1">
      <alignment wrapText="1"/>
    </xf>
    <xf numFmtId="0" fontId="33" fillId="0" borderId="15" xfId="4" applyBorder="1" applyAlignment="1">
      <alignment wrapText="1"/>
    </xf>
    <xf numFmtId="0" fontId="33" fillId="6" borderId="16" xfId="4" applyFill="1" applyBorder="1" applyAlignment="1">
      <alignment vertical="top"/>
    </xf>
    <xf numFmtId="49" fontId="33" fillId="0" borderId="16" xfId="4" applyNumberFormat="1" applyFill="1" applyBorder="1"/>
    <xf numFmtId="0" fontId="33" fillId="5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 wrapText="1"/>
    </xf>
    <xf numFmtId="0" fontId="33" fillId="0" borderId="16" xfId="4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33" fillId="5" borderId="16" xfId="4" applyFill="1" applyBorder="1" applyAlignment="1">
      <alignment vertical="top" wrapText="1"/>
    </xf>
    <xf numFmtId="49" fontId="33" fillId="0" borderId="6" xfId="4" applyNumberFormat="1" applyBorder="1"/>
    <xf numFmtId="0" fontId="33" fillId="0" borderId="16" xfId="4" applyNumberFormat="1" applyBorder="1" applyAlignment="1">
      <alignment horizontal="left"/>
    </xf>
    <xf numFmtId="0" fontId="33" fillId="0" borderId="16" xfId="4" quotePrefix="1" applyBorder="1" applyAlignment="1">
      <alignment vertical="top"/>
    </xf>
    <xf numFmtId="49" fontId="33" fillId="0" borderId="0" xfId="4" applyNumberFormat="1" applyAlignment="1">
      <alignment vertical="top"/>
    </xf>
    <xf numFmtId="0" fontId="39" fillId="0" borderId="0" xfId="4" applyFont="1" applyAlignment="1">
      <alignment vertical="top"/>
    </xf>
    <xf numFmtId="49" fontId="33" fillId="0" borderId="28" xfId="4" applyNumberFormat="1" applyBorder="1"/>
    <xf numFmtId="0" fontId="33" fillId="6" borderId="17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6" xfId="4" applyBorder="1" applyAlignment="1">
      <alignment vertical="top"/>
    </xf>
    <xf numFmtId="0" fontId="33" fillId="0" borderId="17" xfId="4" applyBorder="1" applyAlignment="1">
      <alignment vertical="top"/>
    </xf>
    <xf numFmtId="0" fontId="33" fillId="0" borderId="16" xfId="4" applyBorder="1" applyAlignment="1">
      <alignment vertical="top"/>
    </xf>
    <xf numFmtId="0" fontId="33" fillId="6" borderId="1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33" fillId="0" borderId="68" xfId="4" applyBorder="1"/>
    <xf numFmtId="0" fontId="33" fillId="0" borderId="16" xfId="4" applyFill="1" applyBorder="1" applyAlignment="1">
      <alignment horizontal="right" vertical="center"/>
    </xf>
    <xf numFmtId="0" fontId="33" fillId="0" borderId="16" xfId="4" applyBorder="1" applyAlignment="1">
      <alignment horizontal="right" vertical="center"/>
    </xf>
    <xf numFmtId="0" fontId="39" fillId="0" borderId="6" xfId="4" applyFont="1" applyBorder="1"/>
    <xf numFmtId="0" fontId="33" fillId="0" borderId="6" xfId="4" applyBorder="1"/>
    <xf numFmtId="0" fontId="33" fillId="0" borderId="30" xfId="4" applyFill="1" applyBorder="1" applyAlignment="1">
      <alignment vertical="top"/>
    </xf>
    <xf numFmtId="0" fontId="33" fillId="0" borderId="19" xfId="4" applyBorder="1" applyAlignment="1">
      <alignment horizontal="right" vertical="center"/>
    </xf>
    <xf numFmtId="0" fontId="33" fillId="0" borderId="1" xfId="4" applyFill="1" applyBorder="1" applyAlignment="1">
      <alignment horizontal="right" vertical="center"/>
    </xf>
    <xf numFmtId="0" fontId="33" fillId="0" borderId="5" xfId="4" applyBorder="1" applyAlignment="1">
      <alignment horizontal="right" vertical="center"/>
    </xf>
    <xf numFmtId="0" fontId="39" fillId="0" borderId="49" xfId="4" applyFont="1" applyFill="1" applyBorder="1" applyAlignment="1">
      <alignment vertical="top"/>
    </xf>
    <xf numFmtId="0" fontId="39" fillId="0" borderId="7" xfId="4" applyFont="1" applyFill="1" applyBorder="1" applyAlignment="1">
      <alignment horizontal="center" vertical="top"/>
    </xf>
    <xf numFmtId="0" fontId="39" fillId="0" borderId="3" xfId="4" applyFont="1" applyFill="1" applyBorder="1" applyAlignment="1">
      <alignment horizontal="center"/>
    </xf>
    <xf numFmtId="0" fontId="33" fillId="12" borderId="30" xfId="4" applyFill="1" applyBorder="1" applyAlignment="1">
      <alignment vertical="top"/>
    </xf>
    <xf numFmtId="0" fontId="39" fillId="9" borderId="0" xfId="4" applyFont="1" applyFill="1"/>
    <xf numFmtId="0" fontId="33" fillId="9" borderId="0" xfId="4" applyFill="1" applyAlignment="1">
      <alignment vertical="top"/>
    </xf>
    <xf numFmtId="0" fontId="33" fillId="13" borderId="16" xfId="4" applyFill="1" applyBorder="1"/>
    <xf numFmtId="0" fontId="33" fillId="0" borderId="3" xfId="4" applyFill="1" applyBorder="1" applyAlignment="1">
      <alignment wrapText="1"/>
    </xf>
    <xf numFmtId="0" fontId="37" fillId="0" borderId="19" xfId="4" applyFont="1" applyFill="1" applyBorder="1" applyAlignment="1">
      <alignment wrapText="1"/>
    </xf>
    <xf numFmtId="0" fontId="37" fillId="0" borderId="19" xfId="4" applyFont="1" applyFill="1" applyBorder="1"/>
    <xf numFmtId="0" fontId="33" fillId="12" borderId="16" xfId="4" applyFill="1" applyBorder="1"/>
    <xf numFmtId="0" fontId="33" fillId="13" borderId="30" xfId="4" applyFill="1" applyBorder="1" applyAlignment="1">
      <alignment vertical="top"/>
    </xf>
    <xf numFmtId="0" fontId="33" fillId="13" borderId="30" xfId="4" applyFill="1" applyBorder="1" applyAlignment="1">
      <alignment vertical="top" wrapText="1"/>
    </xf>
    <xf numFmtId="0" fontId="33" fillId="13" borderId="15" xfId="4" applyFill="1" applyBorder="1" applyAlignment="1">
      <alignment vertical="top" wrapText="1"/>
    </xf>
    <xf numFmtId="0" fontId="33" fillId="0" borderId="0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3" fillId="12" borderId="15" xfId="4" applyFill="1" applyBorder="1" applyAlignment="1">
      <alignment vertical="top" wrapText="1"/>
    </xf>
    <xf numFmtId="0" fontId="33" fillId="12" borderId="30" xfId="4" applyFill="1" applyBorder="1" applyAlignment="1">
      <alignment vertical="top" wrapText="1"/>
    </xf>
    <xf numFmtId="0" fontId="33" fillId="0" borderId="61" xfId="4" applyBorder="1" applyAlignment="1">
      <alignment horizontal="left" vertical="center" indent="1"/>
    </xf>
    <xf numFmtId="0" fontId="33" fillId="5" borderId="16" xfId="4" applyFill="1" applyBorder="1" applyAlignment="1">
      <alignment vertical="top"/>
    </xf>
    <xf numFmtId="0" fontId="56" fillId="0" borderId="16" xfId="4" applyFont="1" applyFill="1" applyBorder="1"/>
    <xf numFmtId="0" fontId="56" fillId="0" borderId="16" xfId="0" applyFont="1" applyBorder="1" applyAlignment="1">
      <alignment horizontal="justify" vertical="center" wrapText="1"/>
    </xf>
    <xf numFmtId="0" fontId="56" fillId="0" borderId="16" xfId="4" applyFont="1" applyBorder="1"/>
    <xf numFmtId="0" fontId="56" fillId="0" borderId="16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41" fillId="0" borderId="0" xfId="4" applyFont="1" applyFill="1" applyBorder="1"/>
    <xf numFmtId="0" fontId="56" fillId="10" borderId="17" xfId="4" applyFont="1" applyFill="1" applyBorder="1" applyAlignment="1"/>
    <xf numFmtId="0" fontId="33" fillId="0" borderId="0" xfId="4" applyAlignment="1">
      <alignment horizontal="center" vertical="center"/>
    </xf>
    <xf numFmtId="0" fontId="56" fillId="0" borderId="16" xfId="4" applyFont="1" applyBorder="1" applyAlignment="1">
      <alignment horizontal="center"/>
    </xf>
    <xf numFmtId="0" fontId="56" fillId="0" borderId="16" xfId="4" applyFont="1" applyBorder="1" applyAlignment="1">
      <alignment horizontal="center" vertical="top"/>
    </xf>
    <xf numFmtId="0" fontId="33" fillId="0" borderId="16" xfId="4" applyBorder="1" applyAlignment="1">
      <alignment horizontal="center"/>
    </xf>
    <xf numFmtId="0" fontId="33" fillId="0" borderId="0" xfId="4" applyFill="1" applyAlignment="1">
      <alignment horizontal="center"/>
    </xf>
    <xf numFmtId="0" fontId="33" fillId="0" borderId="16" xfId="4" applyBorder="1" applyAlignment="1">
      <alignment vertical="top"/>
    </xf>
    <xf numFmtId="0" fontId="56" fillId="0" borderId="16" xfId="0" applyFont="1" applyBorder="1"/>
    <xf numFmtId="0" fontId="33" fillId="0" borderId="0" xfId="4" applyFill="1" applyBorder="1" applyAlignment="1">
      <alignment wrapText="1"/>
    </xf>
    <xf numFmtId="0" fontId="33" fillId="5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/>
    </xf>
    <xf numFmtId="0" fontId="33" fillId="0" borderId="30" xfId="4" applyFill="1" applyBorder="1"/>
    <xf numFmtId="0" fontId="33" fillId="4" borderId="53" xfId="4" applyFill="1" applyBorder="1"/>
    <xf numFmtId="0" fontId="33" fillId="10" borderId="5" xfId="4" applyFill="1" applyBorder="1" applyAlignment="1">
      <alignment vertical="top"/>
    </xf>
    <xf numFmtId="0" fontId="33" fillId="0" borderId="16" xfId="4" applyBorder="1" applyAlignment="1">
      <alignment horizontal="left" vertical="top"/>
    </xf>
    <xf numFmtId="0" fontId="33" fillId="0" borderId="16" xfId="4" applyFill="1" applyBorder="1" applyAlignment="1">
      <alignment horizontal="left" vertical="top"/>
    </xf>
    <xf numFmtId="0" fontId="33" fillId="4" borderId="16" xfId="4" applyFill="1" applyBorder="1" applyAlignment="1">
      <alignment horizontal="left" vertical="top"/>
    </xf>
    <xf numFmtId="0" fontId="33" fillId="0" borderId="16" xfId="4" applyBorder="1" applyAlignment="1">
      <alignment vertical="top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3" fillId="6" borderId="17" xfId="4" applyFill="1" applyBorder="1" applyAlignment="1">
      <alignment vertical="top"/>
    </xf>
    <xf numFmtId="0" fontId="33" fillId="6" borderId="16" xfId="4" applyFill="1" applyBorder="1" applyAlignment="1">
      <alignment vertical="top"/>
    </xf>
    <xf numFmtId="0" fontId="1" fillId="6" borderId="17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left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33" fillId="5" borderId="16" xfId="4" applyFill="1" applyBorder="1" applyAlignment="1">
      <alignment vertical="top" wrapText="1"/>
    </xf>
    <xf numFmtId="0" fontId="33" fillId="6" borderId="17" xfId="4" applyFill="1" applyBorder="1" applyAlignment="1">
      <alignment vertical="top"/>
    </xf>
    <xf numFmtId="0" fontId="33" fillId="6" borderId="17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28" xfId="4" applyBorder="1"/>
    <xf numFmtId="0" fontId="33" fillId="0" borderId="38" xfId="4" applyBorder="1"/>
    <xf numFmtId="0" fontId="33" fillId="0" borderId="9" xfId="4" applyBorder="1"/>
    <xf numFmtId="0" fontId="58" fillId="0" borderId="16" xfId="0" applyFont="1" applyBorder="1" applyAlignment="1">
      <alignment horizontal="justify" vertical="center" wrapText="1"/>
    </xf>
    <xf numFmtId="0" fontId="33" fillId="5" borderId="16" xfId="4" applyFill="1" applyBorder="1" applyAlignment="1">
      <alignment vertical="top" wrapText="1"/>
    </xf>
    <xf numFmtId="0" fontId="33" fillId="0" borderId="16" xfId="4" applyBorder="1" applyAlignment="1">
      <alignment vertical="top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33" fillId="0" borderId="18" xfId="4" applyFill="1" applyBorder="1" applyAlignment="1">
      <alignment wrapText="1"/>
    </xf>
    <xf numFmtId="0" fontId="33" fillId="0" borderId="17" xfId="4" applyFill="1" applyBorder="1" applyAlignment="1">
      <alignment wrapText="1"/>
    </xf>
    <xf numFmtId="0" fontId="33" fillId="0" borderId="16" xfId="4" applyBorder="1" applyAlignment="1">
      <alignment vertical="top"/>
    </xf>
    <xf numFmtId="0" fontId="58" fillId="0" borderId="1" xfId="0" applyFont="1" applyBorder="1" applyAlignment="1">
      <alignment horizontal="justify" vertical="center" wrapText="1"/>
    </xf>
    <xf numFmtId="0" fontId="58" fillId="4" borderId="16" xfId="0" applyFont="1" applyFill="1" applyBorder="1" applyAlignment="1">
      <alignment horizontal="justify" vertical="center" wrapText="1"/>
    </xf>
    <xf numFmtId="0" fontId="33" fillId="4" borderId="28" xfId="4" applyFill="1" applyBorder="1"/>
    <xf numFmtId="0" fontId="33" fillId="4" borderId="1" xfId="4" applyFill="1" applyBorder="1" applyAlignment="1">
      <alignment wrapText="1"/>
    </xf>
    <xf numFmtId="0" fontId="33" fillId="0" borderId="23" xfId="4" applyBorder="1"/>
    <xf numFmtId="0" fontId="33" fillId="5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 wrapText="1"/>
    </xf>
    <xf numFmtId="0" fontId="33" fillId="6" borderId="16" xfId="4" applyFill="1" applyBorder="1" applyAlignment="1">
      <alignment vertical="top"/>
    </xf>
    <xf numFmtId="0" fontId="33" fillId="5" borderId="16" xfId="4" applyFill="1" applyBorder="1" applyAlignment="1">
      <alignment vertical="top"/>
    </xf>
    <xf numFmtId="0" fontId="33" fillId="6" borderId="0" xfId="4" applyFill="1" applyBorder="1" applyAlignment="1">
      <alignment vertical="top"/>
    </xf>
    <xf numFmtId="0" fontId="33" fillId="0" borderId="16" xfId="4" applyFont="1" applyFill="1" applyBorder="1" applyAlignment="1">
      <alignment horizontal="center" vertical="center" wrapText="1"/>
    </xf>
    <xf numFmtId="0" fontId="15" fillId="3" borderId="46" xfId="1" applyFont="1" applyFill="1" applyBorder="1" applyAlignment="1">
      <alignment horizontal="center" vertical="center" wrapText="1"/>
    </xf>
    <xf numFmtId="0" fontId="16" fillId="3" borderId="47" xfId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top" wrapText="1"/>
    </xf>
    <xf numFmtId="0" fontId="13" fillId="3" borderId="48" xfId="1" applyFont="1" applyFill="1" applyBorder="1" applyAlignment="1">
      <alignment horizontal="center" vertical="top" wrapText="1"/>
    </xf>
    <xf numFmtId="0" fontId="13" fillId="3" borderId="31" xfId="1" applyFont="1" applyFill="1" applyBorder="1" applyAlignment="1">
      <alignment horizontal="center" vertical="top" wrapText="1"/>
    </xf>
    <xf numFmtId="0" fontId="18" fillId="3" borderId="31" xfId="1" applyFont="1" applyFill="1" applyBorder="1" applyAlignment="1">
      <alignment horizontal="center" vertical="center" wrapText="1"/>
    </xf>
    <xf numFmtId="0" fontId="18" fillId="3" borderId="48" xfId="1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8" fillId="3" borderId="14" xfId="1" applyFont="1" applyFill="1" applyBorder="1" applyAlignment="1">
      <alignment horizontal="center" vertical="center" wrapText="1"/>
    </xf>
    <xf numFmtId="0" fontId="18" fillId="3" borderId="37" xfId="1" applyFont="1" applyFill="1" applyBorder="1" applyAlignment="1">
      <alignment horizontal="center" vertical="center" wrapText="1"/>
    </xf>
    <xf numFmtId="0" fontId="18" fillId="3" borderId="13" xfId="1" applyFont="1" applyFill="1" applyBorder="1" applyAlignment="1">
      <alignment horizontal="center" vertical="center" wrapText="1"/>
    </xf>
    <xf numFmtId="0" fontId="32" fillId="3" borderId="8" xfId="1" applyFont="1" applyFill="1" applyBorder="1" applyAlignment="1">
      <alignment horizontal="center" vertical="center" wrapText="1"/>
    </xf>
    <xf numFmtId="0" fontId="32" fillId="3" borderId="42" xfId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164" fontId="2" fillId="3" borderId="43" xfId="1" applyNumberFormat="1" applyFont="1" applyFill="1" applyBorder="1" applyAlignment="1">
      <alignment horizontal="center" vertical="center" wrapText="1"/>
    </xf>
    <xf numFmtId="0" fontId="29" fillId="3" borderId="10" xfId="1" applyFont="1" applyFill="1" applyBorder="1" applyAlignment="1">
      <alignment horizontal="center" vertical="top" wrapText="1"/>
    </xf>
    <xf numFmtId="0" fontId="29" fillId="3" borderId="0" xfId="1" applyFont="1" applyFill="1" applyBorder="1" applyAlignment="1">
      <alignment horizontal="center" vertical="top" wrapText="1"/>
    </xf>
    <xf numFmtId="0" fontId="29" fillId="3" borderId="11" xfId="1" applyFont="1" applyFill="1" applyBorder="1" applyAlignment="1">
      <alignment horizontal="center" vertical="top" wrapText="1"/>
    </xf>
    <xf numFmtId="0" fontId="29" fillId="3" borderId="12" xfId="1" applyFont="1" applyFill="1" applyBorder="1" applyAlignment="1">
      <alignment horizontal="center" vertical="top" wrapText="1"/>
    </xf>
    <xf numFmtId="0" fontId="29" fillId="3" borderId="13" xfId="1" applyFont="1" applyFill="1" applyBorder="1" applyAlignment="1">
      <alignment horizontal="center" vertical="top" wrapText="1"/>
    </xf>
    <xf numFmtId="0" fontId="29" fillId="3" borderId="14" xfId="1" applyFont="1" applyFill="1" applyBorder="1" applyAlignment="1">
      <alignment horizontal="center" vertical="top" wrapText="1"/>
    </xf>
    <xf numFmtId="0" fontId="9" fillId="3" borderId="27" xfId="1" applyFont="1" applyFill="1" applyBorder="1" applyAlignment="1">
      <alignment horizontal="center" vertical="center"/>
    </xf>
    <xf numFmtId="0" fontId="9" fillId="3" borderId="51" xfId="1" applyFont="1" applyFill="1" applyBorder="1" applyAlignment="1">
      <alignment horizontal="center" vertical="center"/>
    </xf>
    <xf numFmtId="0" fontId="9" fillId="3" borderId="33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 wrapText="1"/>
    </xf>
    <xf numFmtId="0" fontId="7" fillId="3" borderId="5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165" fontId="11" fillId="3" borderId="46" xfId="1" applyNumberFormat="1" applyFont="1" applyFill="1" applyBorder="1" applyAlignment="1">
      <alignment horizontal="center" vertical="center"/>
    </xf>
    <xf numFmtId="165" fontId="1" fillId="0" borderId="40" xfId="2" applyNumberFormat="1" applyBorder="1" applyAlignment="1">
      <alignment horizontal="center" vertical="center"/>
    </xf>
    <xf numFmtId="165" fontId="1" fillId="0" borderId="47" xfId="2" applyNumberFormat="1" applyBorder="1" applyAlignment="1">
      <alignment horizontal="center" vertical="center"/>
    </xf>
    <xf numFmtId="0" fontId="1" fillId="0" borderId="31" xfId="2" applyBorder="1" applyAlignment="1">
      <alignment vertical="center"/>
    </xf>
    <xf numFmtId="0" fontId="1" fillId="0" borderId="37" xfId="2" applyBorder="1" applyAlignment="1">
      <alignment vertical="center"/>
    </xf>
    <xf numFmtId="0" fontId="1" fillId="0" borderId="48" xfId="2" applyBorder="1" applyAlignment="1">
      <alignment vertical="center"/>
    </xf>
    <xf numFmtId="0" fontId="1" fillId="0" borderId="10" xfId="2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11" xfId="2" applyBorder="1" applyAlignment="1">
      <alignment vertical="center"/>
    </xf>
    <xf numFmtId="0" fontId="30" fillId="3" borderId="10" xfId="1" applyFont="1" applyFill="1" applyBorder="1" applyAlignment="1">
      <alignment horizontal="center" vertical="center" wrapText="1"/>
    </xf>
    <xf numFmtId="0" fontId="31" fillId="3" borderId="0" xfId="1" applyFont="1" applyFill="1" applyBorder="1" applyAlignment="1">
      <alignment horizontal="center" vertical="center" wrapText="1"/>
    </xf>
    <xf numFmtId="0" fontId="31" fillId="3" borderId="11" xfId="1" applyFont="1" applyFill="1" applyBorder="1" applyAlignment="1">
      <alignment horizontal="center" vertical="center" wrapText="1"/>
    </xf>
    <xf numFmtId="0" fontId="13" fillId="3" borderId="46" xfId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4" fontId="26" fillId="0" borderId="28" xfId="2" applyNumberFormat="1" applyFont="1" applyBorder="1" applyAlignment="1">
      <alignment horizontal="left" vertical="top" wrapText="1"/>
    </xf>
    <xf numFmtId="14" fontId="26" fillId="0" borderId="23" xfId="2" applyNumberFormat="1" applyFont="1" applyBorder="1" applyAlignment="1">
      <alignment horizontal="left" vertical="top" wrapText="1"/>
    </xf>
    <xf numFmtId="14" fontId="26" fillId="0" borderId="16" xfId="2" applyNumberFormat="1" applyFont="1" applyBorder="1" applyAlignment="1">
      <alignment horizontal="left" vertical="top" wrapText="1"/>
    </xf>
    <xf numFmtId="14" fontId="26" fillId="0" borderId="16" xfId="2" applyNumberFormat="1" applyFont="1" applyFill="1" applyBorder="1" applyAlignment="1">
      <alignment horizontal="left" vertical="top" wrapText="1"/>
    </xf>
    <xf numFmtId="0" fontId="25" fillId="2" borderId="29" xfId="2" applyFont="1" applyFill="1" applyBorder="1" applyAlignment="1">
      <alignment horizontal="center" wrapText="1"/>
    </xf>
    <xf numFmtId="0" fontId="25" fillId="2" borderId="55" xfId="2" applyFont="1" applyFill="1" applyBorder="1" applyAlignment="1">
      <alignment horizontal="center" wrapText="1"/>
    </xf>
    <xf numFmtId="14" fontId="26" fillId="0" borderId="16" xfId="3" applyNumberFormat="1" applyFont="1" applyBorder="1" applyAlignment="1">
      <alignment horizontal="left" vertical="center" wrapText="1"/>
    </xf>
    <xf numFmtId="0" fontId="20" fillId="0" borderId="54" xfId="2" applyFont="1" applyBorder="1" applyAlignment="1">
      <alignment horizontal="center" vertical="center" wrapText="1"/>
    </xf>
    <xf numFmtId="0" fontId="20" fillId="0" borderId="45" xfId="2" applyFont="1" applyBorder="1" applyAlignment="1">
      <alignment horizontal="center" vertical="center" wrapText="1"/>
    </xf>
    <xf numFmtId="0" fontId="22" fillId="0" borderId="21" xfId="2" applyFont="1" applyBorder="1" applyAlignment="1">
      <alignment horizontal="center" wrapText="1"/>
    </xf>
    <xf numFmtId="0" fontId="22" fillId="0" borderId="0" xfId="2" applyFont="1" applyBorder="1" applyAlignment="1">
      <alignment horizontal="center" wrapText="1"/>
    </xf>
    <xf numFmtId="0" fontId="23" fillId="0" borderId="31" xfId="2" applyFont="1" applyBorder="1" applyAlignment="1">
      <alignment horizontal="center" wrapText="1"/>
    </xf>
    <xf numFmtId="0" fontId="23" fillId="0" borderId="37" xfId="2" applyFont="1" applyBorder="1" applyAlignment="1">
      <alignment horizontal="center" wrapText="1"/>
    </xf>
    <xf numFmtId="0" fontId="23" fillId="0" borderId="48" xfId="2" applyFont="1" applyBorder="1" applyAlignment="1">
      <alignment horizontal="center" wrapText="1"/>
    </xf>
    <xf numFmtId="0" fontId="24" fillId="2" borderId="21" xfId="2" applyFont="1" applyFill="1" applyBorder="1" applyAlignment="1">
      <alignment horizontal="center" wrapText="1"/>
    </xf>
    <xf numFmtId="0" fontId="24" fillId="2" borderId="11" xfId="2" applyFont="1" applyFill="1" applyBorder="1" applyAlignment="1">
      <alignment horizontal="center" wrapText="1"/>
    </xf>
    <xf numFmtId="164" fontId="25" fillId="11" borderId="51" xfId="2" applyNumberFormat="1" applyFont="1" applyFill="1" applyBorder="1" applyAlignment="1">
      <alignment horizontal="left" wrapText="1"/>
    </xf>
    <xf numFmtId="0" fontId="0" fillId="11" borderId="51" xfId="0" applyFill="1" applyBorder="1" applyAlignment="1">
      <alignment horizontal="left" wrapText="1"/>
    </xf>
    <xf numFmtId="0" fontId="0" fillId="11" borderId="33" xfId="0" applyFill="1" applyBorder="1" applyAlignment="1">
      <alignment wrapText="1"/>
    </xf>
    <xf numFmtId="164" fontId="26" fillId="11" borderId="16" xfId="3" applyNumberFormat="1" applyFont="1" applyFill="1" applyBorder="1" applyAlignment="1">
      <alignment horizontal="left" vertical="center" wrapText="1"/>
    </xf>
    <xf numFmtId="0" fontId="0" fillId="11" borderId="16" xfId="0" applyFill="1" applyBorder="1" applyAlignment="1">
      <alignment horizontal="left" wrapText="1"/>
    </xf>
    <xf numFmtId="0" fontId="33" fillId="0" borderId="0" xfId="4" applyBorder="1" applyAlignment="1">
      <alignment horizontal="left" vertical="center" indent="1"/>
    </xf>
    <xf numFmtId="0" fontId="33" fillId="0" borderId="59" xfId="4" applyBorder="1" applyAlignment="1">
      <alignment horizontal="left" vertical="center" indent="1"/>
    </xf>
    <xf numFmtId="0" fontId="33" fillId="0" borderId="61" xfId="4" applyBorder="1" applyAlignment="1">
      <alignment horizontal="left" vertical="center" indent="1"/>
    </xf>
    <xf numFmtId="0" fontId="22" fillId="0" borderId="0" xfId="4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0" fillId="0" borderId="58" xfId="0" applyBorder="1" applyAlignment="1">
      <alignment horizontal="left" vertical="center" indent="1"/>
    </xf>
    <xf numFmtId="0" fontId="33" fillId="0" borderId="56" xfId="4" applyBorder="1" applyAlignment="1">
      <alignment horizontal="left" vertical="center" indent="1"/>
    </xf>
    <xf numFmtId="0" fontId="33" fillId="0" borderId="17" xfId="4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5" fillId="0" borderId="17" xfId="4" applyFont="1" applyBorder="1" applyAlignment="1">
      <alignment vertical="top" wrapText="1"/>
    </xf>
    <xf numFmtId="0" fontId="33" fillId="0" borderId="17" xfId="4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3" fillId="0" borderId="17" xfId="4" applyFont="1" applyFill="1" applyBorder="1" applyAlignment="1">
      <alignment horizontal="center" vertical="center" wrapText="1"/>
    </xf>
    <xf numFmtId="0" fontId="33" fillId="0" borderId="16" xfId="4" applyFont="1" applyFill="1" applyBorder="1" applyAlignment="1">
      <alignment horizontal="center" vertical="center" wrapText="1"/>
    </xf>
    <xf numFmtId="0" fontId="0" fillId="0" borderId="16" xfId="0" applyBorder="1" applyAlignment="1"/>
    <xf numFmtId="0" fontId="48" fillId="0" borderId="16" xfId="4" applyFont="1" applyBorder="1" applyAlignment="1">
      <alignment horizontal="justify" vertical="center" wrapText="1"/>
    </xf>
    <xf numFmtId="0" fontId="0" fillId="0" borderId="16" xfId="0" applyBorder="1" applyAlignment="1">
      <alignment wrapText="1"/>
    </xf>
    <xf numFmtId="0" fontId="48" fillId="0" borderId="16" xfId="4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3" fillId="0" borderId="17" xfId="4" applyFill="1" applyBorder="1" applyAlignment="1">
      <alignment vertical="top"/>
    </xf>
    <xf numFmtId="0" fontId="0" fillId="0" borderId="6" xfId="0" applyBorder="1" applyAlignment="1">
      <alignment vertical="top"/>
    </xf>
    <xf numFmtId="0" fontId="33" fillId="0" borderId="17" xfId="4" applyBorder="1" applyAlignment="1">
      <alignment vertical="top"/>
    </xf>
    <xf numFmtId="0" fontId="2" fillId="0" borderId="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8" xfId="0" applyBorder="1" applyAlignment="1">
      <alignment horizontal="center"/>
    </xf>
    <xf numFmtId="0" fontId="33" fillId="0" borderId="16" xfId="4" applyBorder="1" applyAlignment="1">
      <alignment vertical="center" wrapText="1"/>
    </xf>
    <xf numFmtId="0" fontId="33" fillId="0" borderId="17" xfId="4" applyBorder="1" applyAlignment="1">
      <alignment vertical="center" wrapText="1"/>
    </xf>
    <xf numFmtId="0" fontId="33" fillId="0" borderId="26" xfId="4" applyBorder="1" applyAlignment="1">
      <alignment vertical="center" wrapText="1"/>
    </xf>
    <xf numFmtId="0" fontId="33" fillId="0" borderId="26" xfId="4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6" xfId="0" applyBorder="1" applyAlignment="1">
      <alignment vertical="center"/>
    </xf>
    <xf numFmtId="0" fontId="33" fillId="5" borderId="16" xfId="4" applyFill="1" applyBorder="1" applyAlignment="1">
      <alignment vertical="top" wrapText="1"/>
    </xf>
    <xf numFmtId="0" fontId="33" fillId="0" borderId="16" xfId="4" applyBorder="1" applyAlignment="1"/>
    <xf numFmtId="0" fontId="33" fillId="5" borderId="17" xfId="4" applyFill="1" applyBorder="1" applyAlignment="1">
      <alignment vertical="top"/>
    </xf>
    <xf numFmtId="0" fontId="33" fillId="0" borderId="26" xfId="4" applyBorder="1" applyAlignment="1">
      <alignment vertical="top"/>
    </xf>
    <xf numFmtId="0" fontId="33" fillId="0" borderId="6" xfId="4" applyBorder="1" applyAlignment="1">
      <alignment vertical="top"/>
    </xf>
    <xf numFmtId="0" fontId="33" fillId="6" borderId="17" xfId="4" applyFill="1" applyBorder="1" applyAlignment="1">
      <alignment vertical="top"/>
    </xf>
    <xf numFmtId="0" fontId="0" fillId="0" borderId="26" xfId="0" applyBorder="1" applyAlignment="1">
      <alignment vertical="top"/>
    </xf>
    <xf numFmtId="0" fontId="33" fillId="0" borderId="17" xfId="4" applyBorder="1" applyAlignment="1">
      <alignment wrapText="1"/>
    </xf>
    <xf numFmtId="0" fontId="0" fillId="0" borderId="26" xfId="0" applyBorder="1" applyAlignment="1"/>
    <xf numFmtId="0" fontId="33" fillId="0" borderId="28" xfId="4" applyBorder="1" applyAlignment="1"/>
    <xf numFmtId="0" fontId="33" fillId="0" borderId="23" xfId="4" applyBorder="1" applyAlignment="1"/>
    <xf numFmtId="0" fontId="33" fillId="0" borderId="28" xfId="4" applyBorder="1" applyAlignment="1">
      <alignment vertical="top"/>
    </xf>
    <xf numFmtId="0" fontId="33" fillId="0" borderId="39" xfId="4" applyBorder="1" applyAlignment="1"/>
    <xf numFmtId="0" fontId="33" fillId="5" borderId="17" xfId="4" applyFill="1" applyBorder="1" applyAlignment="1">
      <alignment vertical="top" wrapText="1"/>
    </xf>
    <xf numFmtId="0" fontId="33" fillId="5" borderId="26" xfId="4" applyFill="1" applyBorder="1" applyAlignment="1">
      <alignment vertical="top"/>
    </xf>
    <xf numFmtId="0" fontId="33" fillId="5" borderId="6" xfId="4" applyFill="1" applyBorder="1" applyAlignment="1">
      <alignment vertical="top"/>
    </xf>
    <xf numFmtId="0" fontId="33" fillId="0" borderId="19" xfId="4" applyBorder="1" applyAlignment="1"/>
    <xf numFmtId="0" fontId="33" fillId="0" borderId="23" xfId="4" applyBorder="1" applyAlignment="1">
      <alignment vertical="top"/>
    </xf>
    <xf numFmtId="0" fontId="39" fillId="0" borderId="16" xfId="4" applyFont="1" applyBorder="1" applyAlignment="1">
      <alignment horizontal="center" vertical="top"/>
    </xf>
    <xf numFmtId="0" fontId="39" fillId="0" borderId="16" xfId="4" applyFont="1" applyBorder="1" applyAlignment="1">
      <alignment horizontal="center"/>
    </xf>
    <xf numFmtId="0" fontId="33" fillId="6" borderId="17" xfId="4" applyFill="1" applyBorder="1" applyAlignment="1">
      <alignment vertical="top" wrapText="1"/>
    </xf>
    <xf numFmtId="0" fontId="33" fillId="0" borderId="16" xfId="4" applyBorder="1" applyAlignment="1">
      <alignment vertical="top"/>
    </xf>
    <xf numFmtId="0" fontId="0" fillId="0" borderId="16" xfId="0" applyBorder="1" applyAlignment="1">
      <alignment vertical="top"/>
    </xf>
    <xf numFmtId="0" fontId="33" fillId="0" borderId="1" xfId="4" applyBorder="1" applyAlignment="1"/>
    <xf numFmtId="0" fontId="33" fillId="0" borderId="5" xfId="4" applyBorder="1" applyAlignment="1"/>
    <xf numFmtId="0" fontId="33" fillId="0" borderId="7" xfId="4" applyBorder="1" applyAlignment="1"/>
    <xf numFmtId="0" fontId="33" fillId="0" borderId="3" xfId="4" applyBorder="1" applyAlignment="1"/>
    <xf numFmtId="0" fontId="0" fillId="0" borderId="39" xfId="0" applyBorder="1" applyAlignment="1"/>
    <xf numFmtId="0" fontId="0" fillId="0" borderId="66" xfId="0" applyBorder="1" applyAlignment="1"/>
    <xf numFmtId="0" fontId="33" fillId="6" borderId="16" xfId="4" applyFill="1" applyBorder="1" applyAlignment="1">
      <alignment vertical="top" wrapText="1"/>
    </xf>
    <xf numFmtId="0" fontId="33" fillId="0" borderId="20" xfId="4" applyBorder="1" applyAlignment="1">
      <alignment vertical="center"/>
    </xf>
    <xf numFmtId="0" fontId="33" fillId="0" borderId="22" xfId="4" applyBorder="1" applyAlignment="1">
      <alignment vertical="center"/>
    </xf>
    <xf numFmtId="0" fontId="33" fillId="0" borderId="44" xfId="4" applyBorder="1" applyAlignment="1">
      <alignment vertical="center"/>
    </xf>
    <xf numFmtId="0" fontId="33" fillId="0" borderId="66" xfId="4" applyBorder="1" applyAlignment="1"/>
    <xf numFmtId="0" fontId="33" fillId="6" borderId="1" xfId="4" applyFill="1" applyBorder="1" applyAlignment="1">
      <alignment vertical="top"/>
    </xf>
    <xf numFmtId="0" fontId="33" fillId="6" borderId="1" xfId="4" applyFill="1" applyBorder="1" applyAlignment="1"/>
    <xf numFmtId="0" fontId="33" fillId="6" borderId="38" xfId="4" applyFill="1" applyBorder="1" applyAlignment="1"/>
    <xf numFmtId="0" fontId="33" fillId="0" borderId="32" xfId="4" applyBorder="1" applyAlignment="1"/>
    <xf numFmtId="0" fontId="33" fillId="0" borderId="36" xfId="4" applyBorder="1" applyAlignment="1"/>
    <xf numFmtId="0" fontId="33" fillId="10" borderId="1" xfId="4" applyFill="1" applyBorder="1" applyAlignment="1"/>
    <xf numFmtId="0" fontId="33" fillId="10" borderId="38" xfId="4" applyFill="1" applyBorder="1" applyAlignment="1"/>
    <xf numFmtId="0" fontId="33" fillId="10" borderId="49" xfId="4" applyFill="1" applyBorder="1" applyAlignment="1">
      <alignment vertical="center"/>
    </xf>
    <xf numFmtId="0" fontId="33" fillId="10" borderId="30" xfId="4" applyFill="1" applyBorder="1" applyAlignment="1">
      <alignment vertical="center"/>
    </xf>
    <xf numFmtId="0" fontId="33" fillId="10" borderId="15" xfId="4" applyFill="1" applyBorder="1" applyAlignment="1">
      <alignment vertical="center"/>
    </xf>
    <xf numFmtId="0" fontId="33" fillId="0" borderId="17" xfId="4" applyFill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58" fillId="0" borderId="17" xfId="0" applyFont="1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33" fillId="9" borderId="17" xfId="4" applyFill="1" applyBorder="1" applyAlignment="1"/>
    <xf numFmtId="0" fontId="33" fillId="10" borderId="68" xfId="4" applyFill="1" applyBorder="1" applyAlignment="1">
      <alignment vertical="center"/>
    </xf>
    <xf numFmtId="0" fontId="33" fillId="0" borderId="11" xfId="4" applyBorder="1" applyAlignment="1">
      <alignment vertical="center"/>
    </xf>
    <xf numFmtId="0" fontId="33" fillId="0" borderId="14" xfId="4" applyBorder="1" applyAlignment="1">
      <alignment vertical="center"/>
    </xf>
    <xf numFmtId="0" fontId="33" fillId="10" borderId="24" xfId="4" applyFill="1" applyBorder="1" applyAlignment="1"/>
    <xf numFmtId="0" fontId="33" fillId="10" borderId="32" xfId="4" applyFill="1" applyBorder="1" applyAlignment="1"/>
    <xf numFmtId="0" fontId="33" fillId="10" borderId="36" xfId="4" applyFill="1" applyBorder="1" applyAlignment="1"/>
    <xf numFmtId="0" fontId="33" fillId="0" borderId="26" xfId="4" applyBorder="1" applyAlignment="1">
      <alignment vertical="top" wrapText="1"/>
    </xf>
    <xf numFmtId="0" fontId="33" fillId="0" borderId="27" xfId="4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33" fillId="0" borderId="21" xfId="4" applyBorder="1" applyAlignment="1">
      <alignment vertical="top" wrapText="1"/>
    </xf>
    <xf numFmtId="0" fontId="0" fillId="0" borderId="72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3" fillId="0" borderId="16" xfId="4" applyBorder="1" applyAlignment="1">
      <alignment horizontal="left" vertical="top"/>
    </xf>
    <xf numFmtId="0" fontId="33" fillId="6" borderId="16" xfId="4" applyFill="1" applyBorder="1" applyAlignment="1">
      <alignment vertical="top"/>
    </xf>
    <xf numFmtId="0" fontId="56" fillId="0" borderId="17" xfId="4" applyFont="1" applyFill="1" applyBorder="1" applyAlignment="1"/>
    <xf numFmtId="0" fontId="56" fillId="0" borderId="17" xfId="0" applyFont="1" applyBorder="1" applyAlignment="1"/>
    <xf numFmtId="0" fontId="56" fillId="0" borderId="1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3" fillId="0" borderId="17" xfId="4" applyBorder="1" applyAlignment="1">
      <alignment horizontal="center"/>
    </xf>
    <xf numFmtId="0" fontId="33" fillId="0" borderId="16" xfId="4" applyFill="1" applyBorder="1" applyAlignment="1"/>
    <xf numFmtId="0" fontId="33" fillId="4" borderId="17" xfId="4" applyFill="1" applyBorder="1" applyAlignment="1">
      <alignment vertical="top"/>
    </xf>
    <xf numFmtId="0" fontId="33" fillId="4" borderId="26" xfId="4" applyFill="1" applyBorder="1" applyAlignment="1">
      <alignment vertical="top"/>
    </xf>
    <xf numFmtId="0" fontId="33" fillId="0" borderId="26" xfId="4" applyFill="1" applyBorder="1" applyAlignment="1">
      <alignment vertical="top"/>
    </xf>
    <xf numFmtId="0" fontId="33" fillId="6" borderId="26" xfId="4" applyFill="1" applyBorder="1" applyAlignment="1">
      <alignment vertical="top" wrapText="1"/>
    </xf>
    <xf numFmtId="0" fontId="33" fillId="5" borderId="16" xfId="4" applyFill="1" applyBorder="1" applyAlignment="1">
      <alignment vertical="top"/>
    </xf>
    <xf numFmtId="0" fontId="33" fillId="0" borderId="16" xfId="4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33" fillId="0" borderId="16" xfId="4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33" fillId="0" borderId="16" xfId="4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9" fillId="0" borderId="28" xfId="4" applyFont="1" applyBorder="1" applyAlignment="1"/>
    <xf numFmtId="0" fontId="0" fillId="0" borderId="23" xfId="0" applyBorder="1" applyAlignment="1"/>
    <xf numFmtId="0" fontId="33" fillId="0" borderId="28" xfId="4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20" fontId="33" fillId="0" borderId="28" xfId="4" applyNumberFormat="1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39" fillId="0" borderId="35" xfId="4" applyFont="1" applyFill="1" applyBorder="1" applyAlignment="1">
      <alignment horizontal="center" vertical="top"/>
    </xf>
    <xf numFmtId="0" fontId="2" fillId="0" borderId="25" xfId="0" applyFont="1" applyBorder="1" applyAlignment="1"/>
    <xf numFmtId="0" fontId="33" fillId="0" borderId="6" xfId="4" applyBorder="1" applyAlignment="1">
      <alignment vertical="top" wrapText="1"/>
    </xf>
    <xf numFmtId="0" fontId="39" fillId="0" borderId="71" xfId="4" applyFont="1" applyBorder="1" applyAlignment="1">
      <alignment horizontal="center"/>
    </xf>
    <xf numFmtId="0" fontId="2" fillId="0" borderId="50" xfId="0" applyFont="1" applyBorder="1" applyAlignment="1"/>
    <xf numFmtId="0" fontId="39" fillId="0" borderId="49" xfId="4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3" fillId="0" borderId="15" xfId="4" applyBorder="1" applyAlignment="1">
      <alignment wrapText="1"/>
    </xf>
    <xf numFmtId="0" fontId="0" fillId="0" borderId="5" xfId="0" applyBorder="1" applyAlignment="1">
      <alignment wrapText="1"/>
    </xf>
    <xf numFmtId="0" fontId="39" fillId="0" borderId="31" xfId="4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7" xfId="0" applyBorder="1" applyAlignment="1">
      <alignment vertical="top"/>
    </xf>
  </cellXfs>
  <cellStyles count="6">
    <cellStyle name="Lien hypertexte" xfId="5" builtinId="8"/>
    <cellStyle name="Normal" xfId="0" builtinId="0"/>
    <cellStyle name="Normal 2" xfId="2"/>
    <cellStyle name="Normal 3" xfId="3"/>
    <cellStyle name="Normal 4" xfId="4"/>
    <cellStyle name="Normal_Rsvr_T_A402212fr-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0</xdr:colOff>
      <xdr:row>3</xdr:row>
      <xdr:rowOff>0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19050" y="0"/>
          <a:ext cx="7210425" cy="4619625"/>
          <a:chOff x="604" y="573"/>
          <a:chExt cx="10693" cy="6319"/>
        </a:xfrm>
      </xdr:grpSpPr>
      <xdr:sp macro="" textlink="">
        <xdr:nvSpPr>
          <xdr:cNvPr id="3" name="Freeform 6"/>
          <xdr:cNvSpPr>
            <a:spLocks noChangeAspect="1"/>
          </xdr:cNvSpPr>
        </xdr:nvSpPr>
        <xdr:spPr bwMode="auto">
          <a:xfrm>
            <a:off x="607" y="573"/>
            <a:ext cx="10690" cy="3878"/>
          </a:xfrm>
          <a:custGeom>
            <a:avLst/>
            <a:gdLst>
              <a:gd name="T0" fmla="*/ 0 w 10684"/>
              <a:gd name="T1" fmla="*/ 3513 h 3878"/>
              <a:gd name="T2" fmla="*/ 0 w 10684"/>
              <a:gd name="T3" fmla="*/ 7 h 3878"/>
              <a:gd name="T4" fmla="*/ 10898 w 10684"/>
              <a:gd name="T5" fmla="*/ 0 h 3878"/>
              <a:gd name="T6" fmla="*/ 10900 w 10684"/>
              <a:gd name="T7" fmla="*/ 3878 h 3878"/>
              <a:gd name="T8" fmla="*/ 10866 w 10684"/>
              <a:gd name="T9" fmla="*/ 3817 h 3878"/>
              <a:gd name="T10" fmla="*/ 10823 w 10684"/>
              <a:gd name="T11" fmla="*/ 3742 h 3878"/>
              <a:gd name="T12" fmla="*/ 10777 w 10684"/>
              <a:gd name="T13" fmla="*/ 3678 h 3878"/>
              <a:gd name="T14" fmla="*/ 10723 w 10684"/>
              <a:gd name="T15" fmla="*/ 3613 h 3878"/>
              <a:gd name="T16" fmla="*/ 10659 w 10684"/>
              <a:gd name="T17" fmla="*/ 3538 h 3878"/>
              <a:gd name="T18" fmla="*/ 10587 w 10684"/>
              <a:gd name="T19" fmla="*/ 3467 h 3878"/>
              <a:gd name="T20" fmla="*/ 10525 w 10684"/>
              <a:gd name="T21" fmla="*/ 3406 h 3878"/>
              <a:gd name="T22" fmla="*/ 10457 w 10684"/>
              <a:gd name="T23" fmla="*/ 3347 h 3878"/>
              <a:gd name="T24" fmla="*/ 10407 w 10684"/>
              <a:gd name="T25" fmla="*/ 3297 h 3878"/>
              <a:gd name="T26" fmla="*/ 10212 w 10684"/>
              <a:gd name="T27" fmla="*/ 3501 h 3878"/>
              <a:gd name="T28" fmla="*/ 10144 w 10684"/>
              <a:gd name="T29" fmla="*/ 3436 h 3878"/>
              <a:gd name="T30" fmla="*/ 10074 w 10684"/>
              <a:gd name="T31" fmla="*/ 3372 h 3878"/>
              <a:gd name="T32" fmla="*/ 9990 w 10684"/>
              <a:gd name="T33" fmla="*/ 3304 h 3878"/>
              <a:gd name="T34" fmla="*/ 9898 w 10684"/>
              <a:gd name="T35" fmla="*/ 3238 h 3878"/>
              <a:gd name="T36" fmla="*/ 9803 w 10684"/>
              <a:gd name="T37" fmla="*/ 3170 h 3878"/>
              <a:gd name="T38" fmla="*/ 9713 w 10684"/>
              <a:gd name="T39" fmla="*/ 3100 h 3878"/>
              <a:gd name="T40" fmla="*/ 9636 w 10684"/>
              <a:gd name="T41" fmla="*/ 3041 h 3878"/>
              <a:gd name="T42" fmla="*/ 9561 w 10684"/>
              <a:gd name="T43" fmla="*/ 2984 h 3878"/>
              <a:gd name="T44" fmla="*/ 9486 w 10684"/>
              <a:gd name="T45" fmla="*/ 2925 h 3878"/>
              <a:gd name="T46" fmla="*/ 9409 w 10684"/>
              <a:gd name="T47" fmla="*/ 2871 h 3878"/>
              <a:gd name="T48" fmla="*/ 9325 w 10684"/>
              <a:gd name="T49" fmla="*/ 2809 h 3878"/>
              <a:gd name="T50" fmla="*/ 9250 w 10684"/>
              <a:gd name="T51" fmla="*/ 2759 h 3878"/>
              <a:gd name="T52" fmla="*/ 9180 w 10684"/>
              <a:gd name="T53" fmla="*/ 2714 h 3878"/>
              <a:gd name="T54" fmla="*/ 9107 w 10684"/>
              <a:gd name="T55" fmla="*/ 2664 h 3878"/>
              <a:gd name="T56" fmla="*/ 9025 w 10684"/>
              <a:gd name="T57" fmla="*/ 2612 h 3878"/>
              <a:gd name="T58" fmla="*/ 8957 w 10684"/>
              <a:gd name="T59" fmla="*/ 2569 h 3878"/>
              <a:gd name="T60" fmla="*/ 8887 w 10684"/>
              <a:gd name="T61" fmla="*/ 2528 h 3878"/>
              <a:gd name="T62" fmla="*/ 8819 w 10684"/>
              <a:gd name="T63" fmla="*/ 2489 h 3878"/>
              <a:gd name="T64" fmla="*/ 8751 w 10684"/>
              <a:gd name="T65" fmla="*/ 2446 h 3878"/>
              <a:gd name="T66" fmla="*/ 8581 w 10684"/>
              <a:gd name="T67" fmla="*/ 2478 h 3878"/>
              <a:gd name="T68" fmla="*/ 7705 w 10684"/>
              <a:gd name="T69" fmla="*/ 2151 h 3878"/>
              <a:gd name="T70" fmla="*/ 6965 w 10684"/>
              <a:gd name="T71" fmla="*/ 1967 h 3878"/>
              <a:gd name="T72" fmla="*/ 6057 w 10684"/>
              <a:gd name="T73" fmla="*/ 1859 h 3878"/>
              <a:gd name="T74" fmla="*/ 4956 w 10684"/>
              <a:gd name="T75" fmla="*/ 1913 h 3878"/>
              <a:gd name="T76" fmla="*/ 0 w 10684"/>
              <a:gd name="T77" fmla="*/ 3513 h 3878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0684" h="3878">
                <a:moveTo>
                  <a:pt x="0" y="3513"/>
                </a:moveTo>
                <a:lnTo>
                  <a:pt x="0" y="7"/>
                </a:lnTo>
                <a:lnTo>
                  <a:pt x="10682" y="0"/>
                </a:lnTo>
                <a:lnTo>
                  <a:pt x="10684" y="3878"/>
                </a:lnTo>
                <a:lnTo>
                  <a:pt x="10650" y="3817"/>
                </a:lnTo>
                <a:lnTo>
                  <a:pt x="10607" y="3742"/>
                </a:lnTo>
                <a:lnTo>
                  <a:pt x="10561" y="3678"/>
                </a:lnTo>
                <a:lnTo>
                  <a:pt x="10507" y="3613"/>
                </a:lnTo>
                <a:lnTo>
                  <a:pt x="10443" y="3538"/>
                </a:lnTo>
                <a:lnTo>
                  <a:pt x="10371" y="3467"/>
                </a:lnTo>
                <a:lnTo>
                  <a:pt x="10309" y="3406"/>
                </a:lnTo>
                <a:lnTo>
                  <a:pt x="10241" y="3347"/>
                </a:lnTo>
                <a:lnTo>
                  <a:pt x="10191" y="3297"/>
                </a:lnTo>
                <a:lnTo>
                  <a:pt x="9996" y="3501"/>
                </a:lnTo>
                <a:lnTo>
                  <a:pt x="9928" y="3436"/>
                </a:lnTo>
                <a:lnTo>
                  <a:pt x="9858" y="3372"/>
                </a:lnTo>
                <a:lnTo>
                  <a:pt x="9778" y="3304"/>
                </a:lnTo>
                <a:lnTo>
                  <a:pt x="9701" y="3238"/>
                </a:lnTo>
                <a:lnTo>
                  <a:pt x="9622" y="3170"/>
                </a:lnTo>
                <a:lnTo>
                  <a:pt x="9533" y="3100"/>
                </a:lnTo>
                <a:lnTo>
                  <a:pt x="9456" y="3041"/>
                </a:lnTo>
                <a:lnTo>
                  <a:pt x="9381" y="2984"/>
                </a:lnTo>
                <a:lnTo>
                  <a:pt x="9306" y="2925"/>
                </a:lnTo>
                <a:lnTo>
                  <a:pt x="9229" y="2871"/>
                </a:lnTo>
                <a:lnTo>
                  <a:pt x="9145" y="2809"/>
                </a:lnTo>
                <a:lnTo>
                  <a:pt x="9070" y="2759"/>
                </a:lnTo>
                <a:lnTo>
                  <a:pt x="9000" y="2714"/>
                </a:lnTo>
                <a:lnTo>
                  <a:pt x="8927" y="2664"/>
                </a:lnTo>
                <a:lnTo>
                  <a:pt x="8845" y="2612"/>
                </a:lnTo>
                <a:lnTo>
                  <a:pt x="8777" y="2569"/>
                </a:lnTo>
                <a:lnTo>
                  <a:pt x="8707" y="2528"/>
                </a:lnTo>
                <a:lnTo>
                  <a:pt x="8639" y="2489"/>
                </a:lnTo>
                <a:lnTo>
                  <a:pt x="8571" y="2446"/>
                </a:lnTo>
                <a:lnTo>
                  <a:pt x="8401" y="2478"/>
                </a:lnTo>
                <a:lnTo>
                  <a:pt x="7561" y="2151"/>
                </a:lnTo>
                <a:lnTo>
                  <a:pt x="6821" y="1967"/>
                </a:lnTo>
                <a:lnTo>
                  <a:pt x="5949" y="1859"/>
                </a:lnTo>
                <a:lnTo>
                  <a:pt x="4848" y="1913"/>
                </a:lnTo>
                <a:lnTo>
                  <a:pt x="0" y="3513"/>
                </a:lnTo>
                <a:close/>
              </a:path>
            </a:pathLst>
          </a:custGeom>
          <a:pattFill prst="pct50">
            <a:fgClr>
              <a:srgbClr val="0000FF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" name="Freeform 7"/>
          <xdr:cNvSpPr>
            <a:spLocks noChangeAspect="1"/>
          </xdr:cNvSpPr>
        </xdr:nvSpPr>
        <xdr:spPr bwMode="auto">
          <a:xfrm>
            <a:off x="604" y="1819"/>
            <a:ext cx="8578" cy="5073"/>
          </a:xfrm>
          <a:custGeom>
            <a:avLst/>
            <a:gdLst>
              <a:gd name="T0" fmla="*/ 5 w 9443"/>
              <a:gd name="T1" fmla="*/ 161 h 5590"/>
              <a:gd name="T2" fmla="*/ 17 w 9443"/>
              <a:gd name="T3" fmla="*/ 142 h 5590"/>
              <a:gd name="T4" fmla="*/ 31 w 9443"/>
              <a:gd name="T5" fmla="*/ 123 h 5590"/>
              <a:gd name="T6" fmla="*/ 48 w 9443"/>
              <a:gd name="T7" fmla="*/ 103 h 5590"/>
              <a:gd name="T8" fmla="*/ 70 w 9443"/>
              <a:gd name="T9" fmla="*/ 79 h 5590"/>
              <a:gd name="T10" fmla="*/ 88 w 9443"/>
              <a:gd name="T11" fmla="*/ 65 h 5590"/>
              <a:gd name="T12" fmla="*/ 104 w 9443"/>
              <a:gd name="T13" fmla="*/ 54 h 5590"/>
              <a:gd name="T14" fmla="*/ 125 w 9443"/>
              <a:gd name="T15" fmla="*/ 43 h 5590"/>
              <a:gd name="T16" fmla="*/ 144 w 9443"/>
              <a:gd name="T17" fmla="*/ 36 h 5590"/>
              <a:gd name="T18" fmla="*/ 159 w 9443"/>
              <a:gd name="T19" fmla="*/ 31 h 5590"/>
              <a:gd name="T20" fmla="*/ 175 w 9443"/>
              <a:gd name="T21" fmla="*/ 28 h 5590"/>
              <a:gd name="T22" fmla="*/ 190 w 9443"/>
              <a:gd name="T23" fmla="*/ 26 h 5590"/>
              <a:gd name="T24" fmla="*/ 200 w 9443"/>
              <a:gd name="T25" fmla="*/ 26 h 5590"/>
              <a:gd name="T26" fmla="*/ 214 w 9443"/>
              <a:gd name="T27" fmla="*/ 26 h 5590"/>
              <a:gd name="T28" fmla="*/ 231 w 9443"/>
              <a:gd name="T29" fmla="*/ 28 h 5590"/>
              <a:gd name="T30" fmla="*/ 247 w 9443"/>
              <a:gd name="T31" fmla="*/ 31 h 5590"/>
              <a:gd name="T32" fmla="*/ 260 w 9443"/>
              <a:gd name="T33" fmla="*/ 35 h 5590"/>
              <a:gd name="T34" fmla="*/ 274 w 9443"/>
              <a:gd name="T35" fmla="*/ 39 h 5590"/>
              <a:gd name="T36" fmla="*/ 283 w 9443"/>
              <a:gd name="T37" fmla="*/ 44 h 5590"/>
              <a:gd name="T38" fmla="*/ 298 w 9443"/>
              <a:gd name="T39" fmla="*/ 40 h 5590"/>
              <a:gd name="T40" fmla="*/ 286 w 9443"/>
              <a:gd name="T41" fmla="*/ 34 h 5590"/>
              <a:gd name="T42" fmla="*/ 274 w 9443"/>
              <a:gd name="T43" fmla="*/ 30 h 5590"/>
              <a:gd name="T44" fmla="*/ 264 w 9443"/>
              <a:gd name="T45" fmla="*/ 25 h 5590"/>
              <a:gd name="T46" fmla="*/ 249 w 9443"/>
              <a:gd name="T47" fmla="*/ 21 h 5590"/>
              <a:gd name="T48" fmla="*/ 233 w 9443"/>
              <a:gd name="T49" fmla="*/ 17 h 5590"/>
              <a:gd name="T50" fmla="*/ 218 w 9443"/>
              <a:gd name="T51" fmla="*/ 15 h 5590"/>
              <a:gd name="T52" fmla="*/ 202 w 9443"/>
              <a:gd name="T53" fmla="*/ 14 h 5590"/>
              <a:gd name="T54" fmla="*/ 187 w 9443"/>
              <a:gd name="T55" fmla="*/ 13 h 5590"/>
              <a:gd name="T56" fmla="*/ 176 w 9443"/>
              <a:gd name="T57" fmla="*/ 0 h 5590"/>
              <a:gd name="T58" fmla="*/ 163 w 9443"/>
              <a:gd name="T59" fmla="*/ 5 h 5590"/>
              <a:gd name="T60" fmla="*/ 144 w 9443"/>
              <a:gd name="T61" fmla="*/ 5 h 5590"/>
              <a:gd name="T62" fmla="*/ 131 w 9443"/>
              <a:gd name="T63" fmla="*/ 5 h 5590"/>
              <a:gd name="T64" fmla="*/ 115 w 9443"/>
              <a:gd name="T65" fmla="*/ 8 h 5590"/>
              <a:gd name="T66" fmla="*/ 98 w 9443"/>
              <a:gd name="T67" fmla="*/ 13 h 5590"/>
              <a:gd name="T68" fmla="*/ 82 w 9443"/>
              <a:gd name="T69" fmla="*/ 18 h 5590"/>
              <a:gd name="T70" fmla="*/ 67 w 9443"/>
              <a:gd name="T71" fmla="*/ 24 h 5590"/>
              <a:gd name="T72" fmla="*/ 52 w 9443"/>
              <a:gd name="T73" fmla="*/ 31 h 5590"/>
              <a:gd name="T74" fmla="*/ 40 w 9443"/>
              <a:gd name="T75" fmla="*/ 36 h 5590"/>
              <a:gd name="T76" fmla="*/ 30 w 9443"/>
              <a:gd name="T77" fmla="*/ 43 h 5590"/>
              <a:gd name="T78" fmla="*/ 23 w 9443"/>
              <a:gd name="T79" fmla="*/ 47 h 5590"/>
              <a:gd name="T80" fmla="*/ 15 w 9443"/>
              <a:gd name="T81" fmla="*/ 52 h 5590"/>
              <a:gd name="T82" fmla="*/ 7 w 9443"/>
              <a:gd name="T83" fmla="*/ 58 h 5590"/>
              <a:gd name="T84" fmla="*/ 0 w 9443"/>
              <a:gd name="T85" fmla="*/ 64 h 559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0" t="0" r="r" b="b"/>
            <a:pathLst>
              <a:path w="9443" h="5590">
                <a:moveTo>
                  <a:pt x="3" y="5590"/>
                </a:moveTo>
                <a:lnTo>
                  <a:pt x="90" y="5440"/>
                </a:lnTo>
                <a:lnTo>
                  <a:pt x="173" y="5295"/>
                </a:lnTo>
                <a:lnTo>
                  <a:pt x="270" y="5130"/>
                </a:lnTo>
                <a:lnTo>
                  <a:pt x="398" y="4913"/>
                </a:lnTo>
                <a:lnTo>
                  <a:pt x="533" y="4695"/>
                </a:lnTo>
                <a:lnTo>
                  <a:pt x="665" y="4495"/>
                </a:lnTo>
                <a:lnTo>
                  <a:pt x="827" y="4259"/>
                </a:lnTo>
                <a:lnTo>
                  <a:pt x="990" y="4035"/>
                </a:lnTo>
                <a:lnTo>
                  <a:pt x="1163" y="3810"/>
                </a:lnTo>
                <a:lnTo>
                  <a:pt x="1333" y="3600"/>
                </a:lnTo>
                <a:lnTo>
                  <a:pt x="1520" y="3378"/>
                </a:lnTo>
                <a:lnTo>
                  <a:pt x="1726" y="3143"/>
                </a:lnTo>
                <a:lnTo>
                  <a:pt x="1966" y="2883"/>
                </a:lnTo>
                <a:lnTo>
                  <a:pt x="2226" y="2633"/>
                </a:lnTo>
                <a:lnTo>
                  <a:pt x="2436" y="2448"/>
                </a:lnTo>
                <a:lnTo>
                  <a:pt x="2648" y="2268"/>
                </a:lnTo>
                <a:lnTo>
                  <a:pt x="2798" y="2153"/>
                </a:lnTo>
                <a:lnTo>
                  <a:pt x="2966" y="2028"/>
                </a:lnTo>
                <a:lnTo>
                  <a:pt x="3126" y="1915"/>
                </a:lnTo>
                <a:lnTo>
                  <a:pt x="3326" y="1784"/>
                </a:lnTo>
                <a:lnTo>
                  <a:pt x="3533" y="1655"/>
                </a:lnTo>
                <a:lnTo>
                  <a:pt x="3749" y="1538"/>
                </a:lnTo>
                <a:lnTo>
                  <a:pt x="3966" y="1428"/>
                </a:lnTo>
                <a:lnTo>
                  <a:pt x="4191" y="1328"/>
                </a:lnTo>
                <a:lnTo>
                  <a:pt x="4370" y="1253"/>
                </a:lnTo>
                <a:lnTo>
                  <a:pt x="4566" y="1178"/>
                </a:lnTo>
                <a:lnTo>
                  <a:pt x="4747" y="1113"/>
                </a:lnTo>
                <a:lnTo>
                  <a:pt x="4904" y="1064"/>
                </a:lnTo>
                <a:lnTo>
                  <a:pt x="5072" y="1020"/>
                </a:lnTo>
                <a:lnTo>
                  <a:pt x="5242" y="978"/>
                </a:lnTo>
                <a:lnTo>
                  <a:pt x="5432" y="940"/>
                </a:lnTo>
                <a:lnTo>
                  <a:pt x="5597" y="915"/>
                </a:lnTo>
                <a:lnTo>
                  <a:pt x="5753" y="896"/>
                </a:lnTo>
                <a:lnTo>
                  <a:pt x="5897" y="880"/>
                </a:lnTo>
                <a:lnTo>
                  <a:pt x="6007" y="873"/>
                </a:lnTo>
                <a:lnTo>
                  <a:pt x="6127" y="865"/>
                </a:lnTo>
                <a:lnTo>
                  <a:pt x="6230" y="863"/>
                </a:lnTo>
                <a:lnTo>
                  <a:pt x="6371" y="860"/>
                </a:lnTo>
                <a:lnTo>
                  <a:pt x="6505" y="860"/>
                </a:lnTo>
                <a:lnTo>
                  <a:pt x="6655" y="863"/>
                </a:lnTo>
                <a:lnTo>
                  <a:pt x="6817" y="870"/>
                </a:lnTo>
                <a:lnTo>
                  <a:pt x="6962" y="880"/>
                </a:lnTo>
                <a:lnTo>
                  <a:pt x="7150" y="900"/>
                </a:lnTo>
                <a:lnTo>
                  <a:pt x="7327" y="925"/>
                </a:lnTo>
                <a:lnTo>
                  <a:pt x="7525" y="958"/>
                </a:lnTo>
                <a:lnTo>
                  <a:pt x="7690" y="990"/>
                </a:lnTo>
                <a:lnTo>
                  <a:pt x="7832" y="1018"/>
                </a:lnTo>
                <a:lnTo>
                  <a:pt x="7995" y="1058"/>
                </a:lnTo>
                <a:lnTo>
                  <a:pt x="8133" y="1095"/>
                </a:lnTo>
                <a:lnTo>
                  <a:pt x="8275" y="1140"/>
                </a:lnTo>
                <a:lnTo>
                  <a:pt x="8410" y="1185"/>
                </a:lnTo>
                <a:lnTo>
                  <a:pt x="8550" y="1233"/>
                </a:lnTo>
                <a:lnTo>
                  <a:pt x="8678" y="1283"/>
                </a:lnTo>
                <a:lnTo>
                  <a:pt x="8778" y="1323"/>
                </a:lnTo>
                <a:lnTo>
                  <a:pt x="8905" y="1380"/>
                </a:lnTo>
                <a:lnTo>
                  <a:pt x="9020" y="1433"/>
                </a:lnTo>
                <a:lnTo>
                  <a:pt x="9143" y="1493"/>
                </a:lnTo>
                <a:lnTo>
                  <a:pt x="9265" y="1560"/>
                </a:lnTo>
                <a:lnTo>
                  <a:pt x="9443" y="1320"/>
                </a:lnTo>
                <a:lnTo>
                  <a:pt x="9330" y="1255"/>
                </a:lnTo>
                <a:lnTo>
                  <a:pt x="9191" y="1184"/>
                </a:lnTo>
                <a:lnTo>
                  <a:pt x="9068" y="1125"/>
                </a:lnTo>
                <a:lnTo>
                  <a:pt x="8958" y="1073"/>
                </a:lnTo>
                <a:lnTo>
                  <a:pt x="8852" y="1025"/>
                </a:lnTo>
                <a:lnTo>
                  <a:pt x="8745" y="978"/>
                </a:lnTo>
                <a:lnTo>
                  <a:pt x="8633" y="928"/>
                </a:lnTo>
                <a:lnTo>
                  <a:pt x="8500" y="875"/>
                </a:lnTo>
                <a:lnTo>
                  <a:pt x="8363" y="825"/>
                </a:lnTo>
                <a:lnTo>
                  <a:pt x="8213" y="775"/>
                </a:lnTo>
                <a:lnTo>
                  <a:pt x="8058" y="728"/>
                </a:lnTo>
                <a:lnTo>
                  <a:pt x="7918" y="690"/>
                </a:lnTo>
                <a:lnTo>
                  <a:pt x="7742" y="640"/>
                </a:lnTo>
                <a:lnTo>
                  <a:pt x="7562" y="600"/>
                </a:lnTo>
                <a:lnTo>
                  <a:pt x="7412" y="570"/>
                </a:lnTo>
                <a:lnTo>
                  <a:pt x="7255" y="540"/>
                </a:lnTo>
                <a:lnTo>
                  <a:pt x="7082" y="510"/>
                </a:lnTo>
                <a:lnTo>
                  <a:pt x="6910" y="488"/>
                </a:lnTo>
                <a:lnTo>
                  <a:pt x="6730" y="465"/>
                </a:lnTo>
                <a:lnTo>
                  <a:pt x="6570" y="450"/>
                </a:lnTo>
                <a:lnTo>
                  <a:pt x="6405" y="435"/>
                </a:lnTo>
                <a:lnTo>
                  <a:pt x="6249" y="428"/>
                </a:lnTo>
                <a:lnTo>
                  <a:pt x="6114" y="423"/>
                </a:lnTo>
                <a:lnTo>
                  <a:pt x="5979" y="423"/>
                </a:lnTo>
                <a:lnTo>
                  <a:pt x="5814" y="423"/>
                </a:lnTo>
                <a:lnTo>
                  <a:pt x="5814" y="8"/>
                </a:lnTo>
                <a:lnTo>
                  <a:pt x="5639" y="0"/>
                </a:lnTo>
                <a:lnTo>
                  <a:pt x="5474" y="0"/>
                </a:lnTo>
                <a:lnTo>
                  <a:pt x="5312" y="5"/>
                </a:lnTo>
                <a:lnTo>
                  <a:pt x="5154" y="15"/>
                </a:lnTo>
                <a:lnTo>
                  <a:pt x="4955" y="32"/>
                </a:lnTo>
                <a:lnTo>
                  <a:pt x="4762" y="53"/>
                </a:lnTo>
                <a:lnTo>
                  <a:pt x="4580" y="77"/>
                </a:lnTo>
                <a:lnTo>
                  <a:pt x="4411" y="100"/>
                </a:lnTo>
                <a:lnTo>
                  <a:pt x="4274" y="123"/>
                </a:lnTo>
                <a:lnTo>
                  <a:pt x="4119" y="150"/>
                </a:lnTo>
                <a:lnTo>
                  <a:pt x="3976" y="175"/>
                </a:lnTo>
                <a:lnTo>
                  <a:pt x="3824" y="210"/>
                </a:lnTo>
                <a:lnTo>
                  <a:pt x="3654" y="248"/>
                </a:lnTo>
                <a:lnTo>
                  <a:pt x="3471" y="295"/>
                </a:lnTo>
                <a:lnTo>
                  <a:pt x="3287" y="347"/>
                </a:lnTo>
                <a:lnTo>
                  <a:pt x="3098" y="405"/>
                </a:lnTo>
                <a:lnTo>
                  <a:pt x="2953" y="453"/>
                </a:lnTo>
                <a:lnTo>
                  <a:pt x="2778" y="515"/>
                </a:lnTo>
                <a:lnTo>
                  <a:pt x="2616" y="578"/>
                </a:lnTo>
                <a:lnTo>
                  <a:pt x="2438" y="648"/>
                </a:lnTo>
                <a:lnTo>
                  <a:pt x="2278" y="715"/>
                </a:lnTo>
                <a:lnTo>
                  <a:pt x="2103" y="790"/>
                </a:lnTo>
                <a:lnTo>
                  <a:pt x="1911" y="878"/>
                </a:lnTo>
                <a:lnTo>
                  <a:pt x="1763" y="947"/>
                </a:lnTo>
                <a:lnTo>
                  <a:pt x="1640" y="1013"/>
                </a:lnTo>
                <a:lnTo>
                  <a:pt x="1515" y="1078"/>
                </a:lnTo>
                <a:lnTo>
                  <a:pt x="1394" y="1139"/>
                </a:lnTo>
                <a:lnTo>
                  <a:pt x="1278" y="1203"/>
                </a:lnTo>
                <a:lnTo>
                  <a:pt x="1151" y="1277"/>
                </a:lnTo>
                <a:lnTo>
                  <a:pt x="1034" y="1346"/>
                </a:lnTo>
                <a:lnTo>
                  <a:pt x="940" y="1403"/>
                </a:lnTo>
                <a:lnTo>
                  <a:pt x="863" y="1454"/>
                </a:lnTo>
                <a:lnTo>
                  <a:pt x="788" y="1503"/>
                </a:lnTo>
                <a:lnTo>
                  <a:pt x="707" y="1559"/>
                </a:lnTo>
                <a:lnTo>
                  <a:pt x="626" y="1616"/>
                </a:lnTo>
                <a:lnTo>
                  <a:pt x="548" y="1676"/>
                </a:lnTo>
                <a:lnTo>
                  <a:pt x="470" y="1733"/>
                </a:lnTo>
                <a:lnTo>
                  <a:pt x="386" y="1796"/>
                </a:lnTo>
                <a:lnTo>
                  <a:pt x="308" y="1855"/>
                </a:lnTo>
                <a:lnTo>
                  <a:pt x="223" y="1920"/>
                </a:lnTo>
                <a:lnTo>
                  <a:pt x="140" y="1988"/>
                </a:lnTo>
                <a:lnTo>
                  <a:pt x="68" y="2050"/>
                </a:lnTo>
                <a:lnTo>
                  <a:pt x="0" y="2115"/>
                </a:lnTo>
                <a:lnTo>
                  <a:pt x="3" y="5590"/>
                </a:lnTo>
                <a:close/>
              </a:path>
            </a:pathLst>
          </a:custGeom>
          <a:pattFill prst="pct25">
            <a:fgClr>
              <a:srgbClr val="FF0033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5</xdr:col>
      <xdr:colOff>409575</xdr:colOff>
      <xdr:row>5</xdr:row>
      <xdr:rowOff>276225</xdr:rowOff>
    </xdr:from>
    <xdr:to>
      <xdr:col>8</xdr:col>
      <xdr:colOff>28575</xdr:colOff>
      <xdr:row>5</xdr:row>
      <xdr:rowOff>657225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10467975"/>
          <a:ext cx="18954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257175</xdr:rowOff>
    </xdr:from>
    <xdr:to>
      <xdr:col>12</xdr:col>
      <xdr:colOff>66675</xdr:colOff>
      <xdr:row>9</xdr:row>
      <xdr:rowOff>0</xdr:rowOff>
    </xdr:to>
    <xdr:pic>
      <xdr:nvPicPr>
        <xdr:cNvPr id="2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2428875"/>
          <a:ext cx="6829425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tabSelected="1" topLeftCell="A4" workbookViewId="0">
      <selection activeCell="K5" sqref="K5"/>
    </sheetView>
  </sheetViews>
  <sheetFormatPr baseColWidth="10" defaultRowHeight="12.75"/>
  <cols>
    <col min="1" max="5" width="13.7109375" customWidth="1"/>
    <col min="6" max="6" width="22.7109375" customWidth="1"/>
    <col min="7" max="9" width="5.7109375" customWidth="1"/>
  </cols>
  <sheetData>
    <row r="1" spans="1:9" ht="12.75" customHeight="1">
      <c r="A1" s="1"/>
      <c r="B1" s="2"/>
      <c r="C1" s="2"/>
      <c r="D1" s="3"/>
      <c r="E1" s="4"/>
      <c r="F1" s="4"/>
      <c r="G1" s="4"/>
      <c r="H1" s="4"/>
      <c r="I1" s="5"/>
    </row>
    <row r="2" spans="1:9" ht="300" customHeight="1">
      <c r="A2" s="6"/>
      <c r="B2" s="7"/>
      <c r="C2" s="7"/>
      <c r="D2" s="8"/>
      <c r="E2" s="9"/>
      <c r="F2" s="9"/>
      <c r="G2" s="9"/>
      <c r="H2" s="9"/>
      <c r="I2" s="10"/>
    </row>
    <row r="3" spans="1:9" ht="51" customHeight="1">
      <c r="A3" s="6"/>
      <c r="B3" s="488" t="s">
        <v>32</v>
      </c>
      <c r="C3" s="489"/>
      <c r="D3" s="489"/>
      <c r="E3" s="489"/>
      <c r="F3" s="490"/>
      <c r="G3" s="12"/>
      <c r="H3" s="7"/>
      <c r="I3" s="11"/>
    </row>
    <row r="4" spans="1:9" ht="63.75" customHeight="1">
      <c r="A4" s="6"/>
      <c r="B4" s="491" t="s">
        <v>33</v>
      </c>
      <c r="C4" s="492"/>
      <c r="D4" s="492"/>
      <c r="E4" s="492"/>
      <c r="F4" s="493"/>
      <c r="G4" s="7"/>
      <c r="H4" s="7"/>
      <c r="I4" s="11"/>
    </row>
    <row r="5" spans="1:9" ht="300" customHeight="1" thickBot="1">
      <c r="A5" s="6"/>
      <c r="B5" s="7"/>
      <c r="C5" s="7"/>
      <c r="D5" s="7"/>
      <c r="E5" s="7"/>
      <c r="F5" s="7"/>
      <c r="G5" s="7"/>
      <c r="H5" s="7"/>
      <c r="I5" s="11"/>
    </row>
    <row r="6" spans="1:9" ht="60" customHeight="1" thickBot="1">
      <c r="A6" s="494">
        <f>'Document History'!G1</f>
        <v>43311</v>
      </c>
      <c r="B6" s="13" t="s">
        <v>4</v>
      </c>
      <c r="C6" s="13" t="s">
        <v>4</v>
      </c>
      <c r="D6" s="13" t="s">
        <v>4</v>
      </c>
      <c r="E6" s="13" t="s">
        <v>4</v>
      </c>
      <c r="F6" s="497"/>
      <c r="G6" s="498"/>
      <c r="H6" s="498"/>
      <c r="I6" s="499"/>
    </row>
    <row r="7" spans="1:9" ht="25.5" customHeight="1">
      <c r="A7" s="495"/>
      <c r="B7" s="506" t="str">
        <f>'Document History'!G2</f>
        <v>P. ROSE</v>
      </c>
      <c r="C7" s="506" t="s">
        <v>1748</v>
      </c>
      <c r="D7" s="506" t="s">
        <v>1756</v>
      </c>
      <c r="E7" s="506" t="s">
        <v>1715</v>
      </c>
      <c r="F7" s="500"/>
      <c r="G7" s="501"/>
      <c r="H7" s="501"/>
      <c r="I7" s="502"/>
    </row>
    <row r="8" spans="1:9" ht="13.5" thickBot="1">
      <c r="A8" s="496"/>
      <c r="B8" s="507"/>
      <c r="C8" s="507"/>
      <c r="D8" s="507"/>
      <c r="E8" s="507"/>
      <c r="F8" s="503" t="s">
        <v>34</v>
      </c>
      <c r="G8" s="504"/>
      <c r="H8" s="504"/>
      <c r="I8" s="505"/>
    </row>
    <row r="9" spans="1:9" ht="13.5" customHeight="1" thickBot="1">
      <c r="A9" s="14" t="s">
        <v>5</v>
      </c>
      <c r="B9" s="15" t="s">
        <v>6</v>
      </c>
      <c r="C9" s="15" t="s">
        <v>7</v>
      </c>
      <c r="D9" s="15" t="s">
        <v>8</v>
      </c>
      <c r="E9" s="15" t="s">
        <v>9</v>
      </c>
      <c r="F9" s="482" t="s">
        <v>35</v>
      </c>
      <c r="G9" s="483"/>
      <c r="H9" s="483"/>
      <c r="I9" s="484"/>
    </row>
    <row r="10" spans="1:9" ht="15" customHeight="1">
      <c r="A10" s="467" t="s">
        <v>10</v>
      </c>
      <c r="B10" s="469" t="s">
        <v>11</v>
      </c>
      <c r="C10" s="470"/>
      <c r="D10" s="471" t="s">
        <v>12</v>
      </c>
      <c r="E10" s="470"/>
      <c r="F10" s="482"/>
      <c r="G10" s="483"/>
      <c r="H10" s="483"/>
      <c r="I10" s="484"/>
    </row>
    <row r="11" spans="1:9" ht="18.75" thickBot="1">
      <c r="A11" s="468"/>
      <c r="B11" s="16" t="s">
        <v>13</v>
      </c>
      <c r="C11" s="17" t="s">
        <v>14</v>
      </c>
      <c r="D11" s="16" t="s">
        <v>15</v>
      </c>
      <c r="E11" s="17" t="s">
        <v>16</v>
      </c>
      <c r="F11" s="485"/>
      <c r="G11" s="486"/>
      <c r="H11" s="486"/>
      <c r="I11" s="487"/>
    </row>
    <row r="12" spans="1:9" ht="16.5" customHeight="1">
      <c r="A12" s="472" t="s">
        <v>17</v>
      </c>
      <c r="B12" s="473"/>
      <c r="C12" s="472" t="s">
        <v>18</v>
      </c>
      <c r="D12" s="476"/>
      <c r="E12" s="473"/>
      <c r="F12" s="478" t="s">
        <v>834</v>
      </c>
      <c r="G12" s="480" t="str">
        <f>'Document History'!G3</f>
        <v>K</v>
      </c>
      <c r="H12" s="18" t="s">
        <v>19</v>
      </c>
      <c r="I12" s="19" t="s">
        <v>20</v>
      </c>
    </row>
    <row r="13" spans="1:9" ht="16.5" customHeight="1" thickBot="1">
      <c r="A13" s="474"/>
      <c r="B13" s="475"/>
      <c r="C13" s="474"/>
      <c r="D13" s="477"/>
      <c r="E13" s="475"/>
      <c r="F13" s="479"/>
      <c r="G13" s="481"/>
      <c r="H13" s="20" t="s">
        <v>21</v>
      </c>
      <c r="I13" s="21">
        <v>25</v>
      </c>
    </row>
  </sheetData>
  <mergeCells count="17">
    <mergeCell ref="A6:A8"/>
    <mergeCell ref="F6:I7"/>
    <mergeCell ref="F8:I8"/>
    <mergeCell ref="B7:B8"/>
    <mergeCell ref="C7:C8"/>
    <mergeCell ref="D7:D8"/>
    <mergeCell ref="E7:E8"/>
    <mergeCell ref="F12:F13"/>
    <mergeCell ref="G12:G13"/>
    <mergeCell ref="F9:I11"/>
    <mergeCell ref="B3:F3"/>
    <mergeCell ref="B4:F4"/>
    <mergeCell ref="A10:A11"/>
    <mergeCell ref="B10:C10"/>
    <mergeCell ref="D10:E10"/>
    <mergeCell ref="A12:B13"/>
    <mergeCell ref="C12:E13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89" orientation="portrait" r:id="rId1"/>
  <headerFooter>
    <oddFooter xml:space="preserve">&amp;R&amp;N  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6" sqref="C26"/>
    </sheetView>
  </sheetViews>
  <sheetFormatPr baseColWidth="10" defaultRowHeight="12.75"/>
  <cols>
    <col min="2" max="2" width="17.42578125" bestFit="1" customWidth="1"/>
    <col min="3" max="3" width="60.7109375" customWidth="1"/>
    <col min="6" max="6" width="28.28515625" bestFit="1" customWidth="1"/>
  </cols>
  <sheetData>
    <row r="1" spans="1:6" ht="18.75">
      <c r="A1" s="145" t="s">
        <v>935</v>
      </c>
      <c r="B1" s="145"/>
    </row>
    <row r="2" spans="1:6">
      <c r="A2" s="246" t="s">
        <v>916</v>
      </c>
      <c r="B2" s="246"/>
    </row>
    <row r="3" spans="1:6" ht="15">
      <c r="A3" s="135" t="s">
        <v>234</v>
      </c>
      <c r="B3" s="135"/>
    </row>
    <row r="4" spans="1:6" ht="13.5" thickBot="1"/>
    <row r="5" spans="1:6">
      <c r="A5" s="558" t="s">
        <v>184</v>
      </c>
      <c r="B5" s="563" t="s">
        <v>171</v>
      </c>
      <c r="C5" s="564"/>
      <c r="D5" s="564"/>
      <c r="E5" s="564"/>
      <c r="F5" s="565"/>
    </row>
    <row r="6" spans="1:6" ht="15.75" thickBot="1">
      <c r="A6" s="559"/>
      <c r="B6" s="255" t="s">
        <v>1023</v>
      </c>
      <c r="C6" s="272" t="s">
        <v>0</v>
      </c>
      <c r="D6" s="273" t="s">
        <v>490</v>
      </c>
      <c r="E6" s="273" t="s">
        <v>128</v>
      </c>
      <c r="F6" s="274" t="s">
        <v>786</v>
      </c>
    </row>
    <row r="7" spans="1:6" ht="25.5">
      <c r="A7" s="560" t="s">
        <v>1036</v>
      </c>
      <c r="B7" s="275" t="s">
        <v>1024</v>
      </c>
      <c r="C7" s="276" t="s">
        <v>983</v>
      </c>
      <c r="D7" s="276" t="s">
        <v>984</v>
      </c>
      <c r="E7" s="276" t="s">
        <v>119</v>
      </c>
      <c r="F7" s="277" t="s">
        <v>985</v>
      </c>
    </row>
    <row r="8" spans="1:6">
      <c r="A8" s="561"/>
      <c r="B8" s="254"/>
      <c r="C8" s="223"/>
      <c r="D8" s="223"/>
      <c r="E8" s="223"/>
      <c r="F8" s="267"/>
    </row>
    <row r="9" spans="1:6">
      <c r="A9" s="561"/>
      <c r="B9" s="254"/>
      <c r="C9" s="223"/>
      <c r="D9" s="223"/>
      <c r="E9" s="223"/>
      <c r="F9" s="267"/>
    </row>
    <row r="10" spans="1:6" ht="15.75" thickBot="1">
      <c r="A10" s="562"/>
      <c r="B10" s="268"/>
      <c r="C10" s="269"/>
      <c r="D10" s="270"/>
      <c r="E10" s="270"/>
      <c r="F10" s="271"/>
    </row>
    <row r="11" spans="1:6">
      <c r="A11" s="560" t="s">
        <v>1037</v>
      </c>
      <c r="B11" s="275"/>
      <c r="C11" s="276"/>
      <c r="D11" s="276"/>
      <c r="E11" s="276"/>
      <c r="F11" s="277"/>
    </row>
    <row r="12" spans="1:6">
      <c r="A12" s="561"/>
      <c r="B12" s="254"/>
      <c r="C12" s="223"/>
      <c r="D12" s="223"/>
      <c r="E12" s="223"/>
      <c r="F12" s="267"/>
    </row>
    <row r="13" spans="1:6">
      <c r="A13" s="561"/>
      <c r="B13" s="254"/>
      <c r="C13" s="223"/>
      <c r="D13" s="223"/>
      <c r="E13" s="223"/>
      <c r="F13" s="267"/>
    </row>
    <row r="14" spans="1:6" ht="15.75" thickBot="1">
      <c r="A14" s="562"/>
      <c r="B14" s="268"/>
      <c r="C14" s="269"/>
      <c r="D14" s="270"/>
      <c r="E14" s="270"/>
      <c r="F14" s="271"/>
    </row>
  </sheetData>
  <mergeCells count="4">
    <mergeCell ref="A5:A6"/>
    <mergeCell ref="A7:A10"/>
    <mergeCell ref="B5:F5"/>
    <mergeCell ref="A11:A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F29" sqref="F29"/>
    </sheetView>
  </sheetViews>
  <sheetFormatPr baseColWidth="10" defaultColWidth="11.42578125" defaultRowHeight="15" customHeight="1"/>
  <cols>
    <col min="1" max="1" width="11.42578125" style="81"/>
    <col min="2" max="2" width="18" style="36" customWidth="1"/>
    <col min="3" max="3" width="32" style="36" bestFit="1" customWidth="1"/>
    <col min="4" max="4" width="13.28515625" style="36" customWidth="1"/>
    <col min="5" max="5" width="18.85546875" style="36" bestFit="1" customWidth="1"/>
    <col min="6" max="6" width="20.85546875" style="36" bestFit="1" customWidth="1"/>
    <col min="7" max="16384" width="11.42578125" style="36"/>
  </cols>
  <sheetData>
    <row r="1" spans="1:7" ht="15" customHeight="1">
      <c r="A1" s="145" t="s">
        <v>68</v>
      </c>
    </row>
    <row r="3" spans="1:7" s="134" customFormat="1" ht="15" customHeight="1">
      <c r="A3" s="144"/>
      <c r="B3" s="130" t="s">
        <v>1141</v>
      </c>
      <c r="C3" s="130" t="s">
        <v>294</v>
      </c>
      <c r="D3" s="143" t="s">
        <v>293</v>
      </c>
      <c r="E3" s="143" t="s">
        <v>292</v>
      </c>
      <c r="F3" s="130" t="s">
        <v>291</v>
      </c>
    </row>
    <row r="4" spans="1:7" ht="15" customHeight="1">
      <c r="A4" s="567" t="s">
        <v>290</v>
      </c>
      <c r="B4" s="142" t="s">
        <v>66</v>
      </c>
      <c r="C4" s="54" t="s">
        <v>289</v>
      </c>
      <c r="D4" s="54" t="s">
        <v>270</v>
      </c>
      <c r="E4" s="121">
        <v>1</v>
      </c>
      <c r="F4" s="121" t="s">
        <v>287</v>
      </c>
      <c r="G4" s="61"/>
    </row>
    <row r="5" spans="1:7" ht="15" customHeight="1">
      <c r="A5" s="568"/>
      <c r="B5" s="142" t="s">
        <v>64</v>
      </c>
      <c r="C5" s="54" t="s">
        <v>288</v>
      </c>
      <c r="D5" s="54" t="s">
        <v>273</v>
      </c>
      <c r="E5" s="121">
        <v>2</v>
      </c>
      <c r="F5" s="121" t="s">
        <v>287</v>
      </c>
      <c r="G5" s="61"/>
    </row>
    <row r="6" spans="1:7" ht="15" customHeight="1">
      <c r="A6" s="568"/>
      <c r="B6" s="142" t="s">
        <v>1548</v>
      </c>
      <c r="C6" s="54" t="s">
        <v>1549</v>
      </c>
      <c r="D6" s="54" t="s">
        <v>273</v>
      </c>
      <c r="E6" s="121">
        <v>3</v>
      </c>
      <c r="F6" s="121" t="s">
        <v>1589</v>
      </c>
      <c r="G6" s="61"/>
    </row>
    <row r="7" spans="1:7" ht="15" customHeight="1">
      <c r="A7" s="568"/>
      <c r="B7" s="142" t="s">
        <v>286</v>
      </c>
      <c r="C7" s="54" t="s">
        <v>286</v>
      </c>
      <c r="D7" s="54" t="s">
        <v>273</v>
      </c>
      <c r="E7" s="121">
        <v>4</v>
      </c>
      <c r="F7" s="121" t="s">
        <v>236</v>
      </c>
      <c r="G7" s="61"/>
    </row>
    <row r="8" spans="1:7" ht="15" customHeight="1">
      <c r="A8" s="568"/>
      <c r="B8" s="142" t="s">
        <v>285</v>
      </c>
      <c r="C8" s="54" t="s">
        <v>284</v>
      </c>
      <c r="D8" s="54" t="s">
        <v>273</v>
      </c>
      <c r="E8" s="121">
        <v>5</v>
      </c>
      <c r="F8" s="121" t="s">
        <v>236</v>
      </c>
      <c r="G8" s="61"/>
    </row>
    <row r="9" spans="1:7" ht="15" customHeight="1">
      <c r="A9" s="568"/>
      <c r="B9" s="142" t="s">
        <v>283</v>
      </c>
      <c r="C9" s="142" t="s">
        <v>282</v>
      </c>
      <c r="D9" s="54" t="s">
        <v>273</v>
      </c>
      <c r="E9" s="121">
        <v>6</v>
      </c>
      <c r="F9" s="121" t="s">
        <v>236</v>
      </c>
      <c r="G9" s="61"/>
    </row>
    <row r="10" spans="1:7" ht="15" customHeight="1">
      <c r="A10" s="568"/>
      <c r="B10" s="142" t="s">
        <v>281</v>
      </c>
      <c r="C10" s="142" t="s">
        <v>280</v>
      </c>
      <c r="D10" s="54" t="s">
        <v>273</v>
      </c>
      <c r="E10" s="121">
        <v>7</v>
      </c>
      <c r="F10" s="121" t="s">
        <v>236</v>
      </c>
      <c r="G10" s="61"/>
    </row>
    <row r="11" spans="1:7" ht="15" customHeight="1">
      <c r="A11" s="568"/>
      <c r="B11" s="142" t="s">
        <v>279</v>
      </c>
      <c r="C11" s="54" t="s">
        <v>279</v>
      </c>
      <c r="D11" s="54" t="s">
        <v>273</v>
      </c>
      <c r="E11" s="121">
        <v>8</v>
      </c>
      <c r="F11" s="121" t="s">
        <v>236</v>
      </c>
      <c r="G11" s="61"/>
    </row>
    <row r="12" spans="1:7" ht="15" customHeight="1">
      <c r="A12" s="568"/>
      <c r="B12" s="142" t="s">
        <v>278</v>
      </c>
      <c r="C12" s="142" t="s">
        <v>277</v>
      </c>
      <c r="D12" s="54" t="s">
        <v>273</v>
      </c>
      <c r="E12" s="121">
        <v>9</v>
      </c>
      <c r="F12" s="121" t="s">
        <v>236</v>
      </c>
      <c r="G12" s="61"/>
    </row>
    <row r="13" spans="1:7" ht="15" customHeight="1">
      <c r="A13" s="568"/>
      <c r="B13" s="142" t="s">
        <v>276</v>
      </c>
      <c r="C13" s="54" t="s">
        <v>275</v>
      </c>
      <c r="D13" s="54" t="s">
        <v>273</v>
      </c>
      <c r="E13" s="121">
        <v>10</v>
      </c>
      <c r="F13" s="121" t="s">
        <v>236</v>
      </c>
      <c r="G13" s="61"/>
    </row>
    <row r="14" spans="1:7" ht="15" customHeight="1">
      <c r="A14" s="568"/>
      <c r="B14" s="142" t="s">
        <v>59</v>
      </c>
      <c r="C14" s="54" t="s">
        <v>274</v>
      </c>
      <c r="D14" s="121" t="s">
        <v>270</v>
      </c>
      <c r="E14" s="121">
        <v>11</v>
      </c>
      <c r="F14" s="121" t="s">
        <v>272</v>
      </c>
      <c r="G14" s="61"/>
    </row>
    <row r="15" spans="1:7" ht="15" customHeight="1">
      <c r="A15" s="568"/>
      <c r="B15" s="142" t="s">
        <v>55</v>
      </c>
      <c r="C15" s="54" t="s">
        <v>1142</v>
      </c>
      <c r="D15" s="54" t="s">
        <v>270</v>
      </c>
      <c r="E15" s="121">
        <v>12</v>
      </c>
      <c r="F15" s="121" t="s">
        <v>272</v>
      </c>
      <c r="G15" s="61"/>
    </row>
    <row r="16" spans="1:7" ht="15" customHeight="1">
      <c r="A16" s="569"/>
      <c r="B16" s="121" t="s">
        <v>57</v>
      </c>
      <c r="C16" s="121" t="s">
        <v>1143</v>
      </c>
      <c r="D16" s="121" t="s">
        <v>270</v>
      </c>
      <c r="E16" s="121">
        <v>13</v>
      </c>
      <c r="F16" s="121" t="s">
        <v>272</v>
      </c>
      <c r="G16" s="61"/>
    </row>
    <row r="17" spans="1:6" ht="15" customHeight="1">
      <c r="A17" s="569"/>
      <c r="B17" s="141" t="s">
        <v>53</v>
      </c>
      <c r="C17" s="141" t="s">
        <v>271</v>
      </c>
      <c r="D17" s="121" t="s">
        <v>270</v>
      </c>
      <c r="E17" s="121">
        <v>14</v>
      </c>
      <c r="F17" s="54" t="s">
        <v>268</v>
      </c>
    </row>
    <row r="18" spans="1:6" ht="15" customHeight="1">
      <c r="A18" s="569"/>
      <c r="B18" s="141" t="s">
        <v>892</v>
      </c>
      <c r="C18" s="141" t="s">
        <v>911</v>
      </c>
      <c r="D18" s="121" t="s">
        <v>269</v>
      </c>
      <c r="E18" s="121">
        <v>15</v>
      </c>
      <c r="F18" s="54" t="s">
        <v>287</v>
      </c>
    </row>
    <row r="19" spans="1:6" ht="15" customHeight="1">
      <c r="A19" s="569"/>
      <c r="B19" s="141" t="s">
        <v>893</v>
      </c>
      <c r="C19" s="141" t="s">
        <v>912</v>
      </c>
      <c r="D19" s="121" t="s">
        <v>269</v>
      </c>
      <c r="E19" s="121">
        <v>16</v>
      </c>
      <c r="F19" s="54" t="s">
        <v>287</v>
      </c>
    </row>
    <row r="20" spans="1:6" ht="15" customHeight="1">
      <c r="A20" s="569"/>
      <c r="B20" s="141" t="s">
        <v>840</v>
      </c>
      <c r="C20" s="141" t="s">
        <v>841</v>
      </c>
      <c r="D20" s="121" t="s">
        <v>273</v>
      </c>
      <c r="E20" s="121">
        <v>17</v>
      </c>
      <c r="F20" s="54" t="s">
        <v>236</v>
      </c>
    </row>
    <row r="21" spans="1:6" ht="15" customHeight="1">
      <c r="A21" s="569"/>
      <c r="B21" s="141" t="s">
        <v>1260</v>
      </c>
      <c r="C21" s="141" t="s">
        <v>1261</v>
      </c>
      <c r="D21" s="121" t="s">
        <v>1272</v>
      </c>
      <c r="E21" s="121">
        <v>18</v>
      </c>
      <c r="F21" s="54" t="s">
        <v>287</v>
      </c>
    </row>
    <row r="22" spans="1:6" ht="15" customHeight="1">
      <c r="A22" s="570"/>
      <c r="B22" s="141" t="s">
        <v>62</v>
      </c>
      <c r="C22" s="54" t="s">
        <v>1550</v>
      </c>
      <c r="D22" s="54" t="s">
        <v>270</v>
      </c>
      <c r="E22" s="121">
        <v>19</v>
      </c>
      <c r="F22" s="54" t="s">
        <v>268</v>
      </c>
    </row>
    <row r="23" spans="1:6" ht="15" customHeight="1">
      <c r="A23" s="570"/>
      <c r="B23" s="415" t="s">
        <v>1588</v>
      </c>
      <c r="C23" s="54" t="s">
        <v>1590</v>
      </c>
      <c r="D23" s="54" t="s">
        <v>273</v>
      </c>
      <c r="E23" s="121">
        <v>31</v>
      </c>
      <c r="F23" s="54" t="s">
        <v>272</v>
      </c>
    </row>
    <row r="24" spans="1:6" ht="15" customHeight="1">
      <c r="A24" s="570"/>
      <c r="B24" s="141" t="s">
        <v>1591</v>
      </c>
      <c r="C24" s="54" t="s">
        <v>1594</v>
      </c>
      <c r="D24" s="54" t="s">
        <v>273</v>
      </c>
      <c r="E24" s="121">
        <v>32</v>
      </c>
      <c r="F24" s="54" t="s">
        <v>272</v>
      </c>
    </row>
    <row r="25" spans="1:6" ht="15" customHeight="1">
      <c r="A25" s="570"/>
      <c r="B25" s="141" t="s">
        <v>1592</v>
      </c>
      <c r="C25" s="54" t="s">
        <v>1595</v>
      </c>
      <c r="D25" s="54" t="s">
        <v>273</v>
      </c>
      <c r="E25" s="121">
        <v>33</v>
      </c>
      <c r="F25" s="54" t="s">
        <v>272</v>
      </c>
    </row>
    <row r="26" spans="1:6" ht="15" customHeight="1">
      <c r="A26" s="571"/>
      <c r="B26" s="141" t="s">
        <v>1593</v>
      </c>
      <c r="C26" s="54" t="s">
        <v>1595</v>
      </c>
      <c r="D26" s="54" t="s">
        <v>273</v>
      </c>
      <c r="E26" s="121">
        <v>34</v>
      </c>
      <c r="F26" s="54" t="s">
        <v>272</v>
      </c>
    </row>
    <row r="27" spans="1:6" ht="15" customHeight="1">
      <c r="A27" s="140"/>
      <c r="B27" s="139"/>
      <c r="C27" s="139"/>
      <c r="D27" s="138"/>
      <c r="E27" s="138"/>
      <c r="F27" s="61"/>
    </row>
    <row r="28" spans="1:6" ht="15" customHeight="1">
      <c r="A28" s="566" t="s">
        <v>267</v>
      </c>
      <c r="B28" s="54" t="s">
        <v>2</v>
      </c>
      <c r="C28" s="54" t="s">
        <v>266</v>
      </c>
      <c r="D28" s="54"/>
      <c r="E28" s="54">
        <v>80</v>
      </c>
    </row>
    <row r="29" spans="1:6" ht="15" customHeight="1">
      <c r="A29" s="566"/>
      <c r="B29" s="54">
        <v>2</v>
      </c>
      <c r="C29" s="54" t="s">
        <v>265</v>
      </c>
      <c r="D29" s="54"/>
      <c r="E29" s="54">
        <v>81</v>
      </c>
    </row>
    <row r="30" spans="1:6" ht="15" customHeight="1">
      <c r="A30" s="566"/>
      <c r="B30" s="54" t="s">
        <v>264</v>
      </c>
      <c r="C30" s="54" t="s">
        <v>263</v>
      </c>
      <c r="D30" s="54"/>
      <c r="E30" s="54">
        <v>82</v>
      </c>
    </row>
    <row r="31" spans="1:6" ht="15" customHeight="1">
      <c r="A31" s="566"/>
      <c r="B31" s="54" t="s">
        <v>262</v>
      </c>
      <c r="C31" s="54" t="s">
        <v>261</v>
      </c>
      <c r="D31" s="54"/>
      <c r="E31" s="54">
        <v>83</v>
      </c>
    </row>
    <row r="32" spans="1:6" ht="15" customHeight="1">
      <c r="A32" s="566"/>
      <c r="B32" s="54" t="s">
        <v>260</v>
      </c>
      <c r="C32" s="54" t="s">
        <v>259</v>
      </c>
      <c r="D32" s="54"/>
      <c r="E32" s="54">
        <v>84</v>
      </c>
    </row>
    <row r="33" spans="1:5" ht="15" customHeight="1">
      <c r="A33" s="566"/>
      <c r="B33" s="54">
        <v>0</v>
      </c>
      <c r="C33" s="54" t="s">
        <v>258</v>
      </c>
      <c r="D33" s="54"/>
      <c r="E33" s="54">
        <v>85</v>
      </c>
    </row>
    <row r="34" spans="1:5" ht="15" customHeight="1">
      <c r="A34" s="566"/>
      <c r="B34" s="54">
        <v>1</v>
      </c>
      <c r="C34" s="54" t="s">
        <v>257</v>
      </c>
      <c r="D34" s="54"/>
      <c r="E34" s="54">
        <v>86</v>
      </c>
    </row>
    <row r="35" spans="1:5" ht="15" customHeight="1">
      <c r="A35" s="566"/>
      <c r="B35" s="54">
        <v>9</v>
      </c>
      <c r="C35" s="54" t="s">
        <v>256</v>
      </c>
      <c r="D35" s="54"/>
      <c r="E35" s="54">
        <v>87</v>
      </c>
    </row>
    <row r="36" spans="1:5" ht="15" customHeight="1">
      <c r="A36" s="566"/>
      <c r="B36" s="54" t="s">
        <v>255</v>
      </c>
      <c r="C36" s="54" t="s">
        <v>254</v>
      </c>
      <c r="D36" s="54"/>
      <c r="E36" s="54">
        <v>88</v>
      </c>
    </row>
    <row r="37" spans="1:5" ht="15" customHeight="1">
      <c r="A37" s="566"/>
      <c r="B37" s="54" t="s">
        <v>253</v>
      </c>
      <c r="C37" s="54" t="s">
        <v>252</v>
      </c>
      <c r="D37" s="54"/>
      <c r="E37" s="54">
        <v>89</v>
      </c>
    </row>
    <row r="38" spans="1:5" ht="15" customHeight="1">
      <c r="A38" s="566"/>
      <c r="B38" s="54" t="s">
        <v>251</v>
      </c>
      <c r="C38" s="54" t="s">
        <v>250</v>
      </c>
      <c r="D38" s="54"/>
      <c r="E38" s="54">
        <v>90</v>
      </c>
    </row>
    <row r="39" spans="1:5" ht="15" customHeight="1">
      <c r="A39" s="566"/>
      <c r="B39" s="54" t="s">
        <v>249</v>
      </c>
      <c r="C39" s="54" t="s">
        <v>248</v>
      </c>
      <c r="D39" s="54"/>
      <c r="E39" s="54">
        <v>91</v>
      </c>
    </row>
    <row r="40" spans="1:5" ht="15" customHeight="1">
      <c r="A40" s="566"/>
      <c r="B40" s="54" t="s">
        <v>247</v>
      </c>
      <c r="C40" s="54" t="s">
        <v>246</v>
      </c>
      <c r="D40" s="54"/>
      <c r="E40" s="54">
        <v>92</v>
      </c>
    </row>
    <row r="41" spans="1:5" ht="15" customHeight="1">
      <c r="A41" s="566"/>
      <c r="B41" s="54" t="s">
        <v>245</v>
      </c>
      <c r="C41" s="54" t="s">
        <v>244</v>
      </c>
      <c r="D41" s="54"/>
      <c r="E41" s="54">
        <v>93</v>
      </c>
    </row>
    <row r="42" spans="1:5" ht="15" customHeight="1">
      <c r="A42" s="566"/>
      <c r="B42" s="54" t="s">
        <v>243</v>
      </c>
      <c r="C42" s="54" t="s">
        <v>242</v>
      </c>
      <c r="D42" s="54"/>
      <c r="E42" s="54">
        <v>94</v>
      </c>
    </row>
    <row r="43" spans="1:5" ht="15" customHeight="1">
      <c r="A43" s="566"/>
      <c r="B43" s="54" t="s">
        <v>241</v>
      </c>
      <c r="C43" s="54" t="s">
        <v>240</v>
      </c>
      <c r="D43" s="54"/>
      <c r="E43" s="54">
        <v>95</v>
      </c>
    </row>
    <row r="44" spans="1:5" ht="15" customHeight="1">
      <c r="A44" s="566"/>
      <c r="B44" s="54" t="s">
        <v>239</v>
      </c>
      <c r="C44" s="54" t="s">
        <v>238</v>
      </c>
      <c r="D44" s="54"/>
      <c r="E44" s="54">
        <v>96</v>
      </c>
    </row>
    <row r="45" spans="1:5" ht="15" customHeight="1">
      <c r="A45" s="566"/>
      <c r="B45" s="54">
        <v>3</v>
      </c>
      <c r="C45" s="54" t="s">
        <v>236</v>
      </c>
      <c r="D45" s="54"/>
      <c r="E45" s="54">
        <v>97</v>
      </c>
    </row>
    <row r="46" spans="1:5" ht="15" customHeight="1">
      <c r="A46" s="566"/>
      <c r="B46" s="54" t="s">
        <v>237</v>
      </c>
      <c r="C46" s="54" t="s">
        <v>236</v>
      </c>
      <c r="D46" s="54"/>
      <c r="E46" s="54">
        <v>98</v>
      </c>
    </row>
  </sheetData>
  <mergeCells count="2">
    <mergeCell ref="A28:A46"/>
    <mergeCell ref="A4:A26"/>
  </mergeCells>
  <pageMargins left="0.78740157499999996" right="0.78740157499999996" top="0.984251969" bottom="0.984251969" header="0.4921259845" footer="0.492125984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RowHeight="15"/>
  <cols>
    <col min="1" max="1" width="24.28515625" style="36" customWidth="1"/>
    <col min="2" max="2" width="25.5703125" style="36" customWidth="1"/>
    <col min="3" max="3" width="8" style="36" bestFit="1" customWidth="1"/>
    <col min="4" max="4" width="6.140625" style="36" bestFit="1" customWidth="1"/>
    <col min="5" max="5" width="29.42578125" style="36" bestFit="1" customWidth="1"/>
    <col min="6" max="6" width="22.5703125" style="36" bestFit="1" customWidth="1"/>
    <col min="7" max="7" width="30.140625" style="36" bestFit="1" customWidth="1"/>
    <col min="8" max="8" width="9.140625" style="36" bestFit="1" customWidth="1"/>
    <col min="9" max="9" width="16.140625" style="36" bestFit="1" customWidth="1"/>
    <col min="10" max="10" width="19" style="36" bestFit="1" customWidth="1"/>
    <col min="11" max="11" width="37.85546875" style="36" customWidth="1"/>
    <col min="12" max="12" width="14.42578125" style="36" bestFit="1" customWidth="1"/>
    <col min="13" max="16384" width="11.42578125" style="36"/>
  </cols>
  <sheetData>
    <row r="1" spans="1:11" s="81" customFormat="1" ht="18.75">
      <c r="A1" s="145" t="s">
        <v>289</v>
      </c>
      <c r="B1" s="81">
        <f>COUNTIF(H:H,"Integer")</f>
        <v>0</v>
      </c>
      <c r="C1" s="81">
        <f>COUNTIF(H:H,"String")</f>
        <v>1</v>
      </c>
      <c r="D1" s="81">
        <f>COUNTIF(H:H,"Event")</f>
        <v>0</v>
      </c>
      <c r="G1" s="61" t="s">
        <v>919</v>
      </c>
    </row>
    <row r="2" spans="1:11">
      <c r="A2" s="36" t="s">
        <v>1171</v>
      </c>
      <c r="B2" s="135" t="s">
        <v>1177</v>
      </c>
      <c r="C2" s="115"/>
    </row>
    <row r="3" spans="1:11">
      <c r="A3" s="135" t="s">
        <v>234</v>
      </c>
      <c r="B3" s="135"/>
      <c r="C3" s="115"/>
    </row>
    <row r="4" spans="1:11">
      <c r="A4" s="133" t="s">
        <v>233</v>
      </c>
      <c r="B4" s="133"/>
      <c r="C4" s="115"/>
    </row>
    <row r="5" spans="1:11">
      <c r="A5" s="133"/>
      <c r="B5" s="133"/>
      <c r="C5" s="115"/>
    </row>
    <row r="6" spans="1:11">
      <c r="D6" s="66"/>
    </row>
    <row r="7" spans="1:11">
      <c r="A7" s="130" t="s">
        <v>231</v>
      </c>
      <c r="B7" s="130" t="s">
        <v>0</v>
      </c>
      <c r="C7" s="206" t="s">
        <v>490</v>
      </c>
      <c r="D7" s="206" t="s">
        <v>128</v>
      </c>
      <c r="E7" s="130" t="s">
        <v>786</v>
      </c>
      <c r="F7" s="76" t="s">
        <v>1038</v>
      </c>
      <c r="G7" s="76" t="s">
        <v>126</v>
      </c>
      <c r="H7" s="76" t="s">
        <v>125</v>
      </c>
      <c r="I7" s="75" t="s">
        <v>1054</v>
      </c>
      <c r="J7" s="75" t="s">
        <v>124</v>
      </c>
      <c r="K7" s="75" t="s">
        <v>133</v>
      </c>
    </row>
    <row r="8" spans="1:11" ht="30">
      <c r="A8" s="149" t="s">
        <v>302</v>
      </c>
      <c r="B8" s="148" t="s">
        <v>301</v>
      </c>
      <c r="C8" s="238">
        <v>10</v>
      </c>
      <c r="D8" s="238" t="s">
        <v>119</v>
      </c>
      <c r="E8" s="147" t="s">
        <v>917</v>
      </c>
      <c r="F8" s="577" t="s">
        <v>1040</v>
      </c>
      <c r="G8" s="577" t="s">
        <v>299</v>
      </c>
      <c r="H8" s="577" t="s">
        <v>119</v>
      </c>
      <c r="I8" s="574" t="s">
        <v>1055</v>
      </c>
      <c r="J8" s="574" t="s">
        <v>289</v>
      </c>
      <c r="K8" s="572" t="s">
        <v>1304</v>
      </c>
    </row>
    <row r="9" spans="1:11">
      <c r="A9" s="54" t="s">
        <v>298</v>
      </c>
      <c r="B9" s="54"/>
      <c r="C9" s="54">
        <v>8</v>
      </c>
      <c r="D9" s="238" t="s">
        <v>119</v>
      </c>
      <c r="E9" s="147" t="s">
        <v>918</v>
      </c>
      <c r="F9" s="575"/>
      <c r="G9" s="575"/>
      <c r="H9" s="575"/>
      <c r="I9" s="575"/>
      <c r="J9" s="575"/>
      <c r="K9" s="573"/>
    </row>
    <row r="10" spans="1:11">
      <c r="A10" s="121" t="s">
        <v>296</v>
      </c>
      <c r="B10" s="121"/>
      <c r="C10" s="54">
        <v>32</v>
      </c>
      <c r="D10" s="238" t="s">
        <v>119</v>
      </c>
      <c r="E10" s="147" t="s">
        <v>295</v>
      </c>
      <c r="F10" s="576"/>
      <c r="G10" s="576"/>
      <c r="H10" s="576"/>
      <c r="I10" s="576"/>
      <c r="J10" s="576"/>
      <c r="K10" s="573"/>
    </row>
    <row r="13" spans="1:11">
      <c r="A13" s="146"/>
      <c r="B13" s="146"/>
    </row>
  </sheetData>
  <mergeCells count="6">
    <mergeCell ref="K8:K10"/>
    <mergeCell ref="J8:J10"/>
    <mergeCell ref="F8:F10"/>
    <mergeCell ref="I8:I10"/>
    <mergeCell ref="G8:G10"/>
    <mergeCell ref="H8:H1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B129" zoomScale="85" zoomScaleNormal="85" workbookViewId="0">
      <selection activeCell="H139" sqref="H139"/>
    </sheetView>
  </sheetViews>
  <sheetFormatPr baseColWidth="10" defaultRowHeight="15"/>
  <cols>
    <col min="1" max="1" width="31.5703125" style="36" bestFit="1" customWidth="1"/>
    <col min="2" max="2" width="16.85546875" style="66" bestFit="1" customWidth="1"/>
    <col min="3" max="3" width="16.85546875" style="66" customWidth="1"/>
    <col min="4" max="4" width="19.28515625" style="36" customWidth="1"/>
    <col min="5" max="5" width="36" style="36" bestFit="1" customWidth="1"/>
    <col min="6" max="6" width="44.28515625" style="36" customWidth="1"/>
    <col min="7" max="7" width="40.85546875" style="66" customWidth="1"/>
    <col min="8" max="8" width="37.28515625" style="66" customWidth="1"/>
    <col min="9" max="9" width="45.140625" style="66" customWidth="1"/>
    <col min="10" max="10" width="34.7109375" style="66" customWidth="1"/>
    <col min="11" max="11" width="54.140625" style="66" bestFit="1" customWidth="1"/>
    <col min="12" max="12" width="39.85546875" style="66" customWidth="1"/>
    <col min="13" max="13" width="47.85546875" style="36" customWidth="1"/>
    <col min="14" max="14" width="24" style="36" bestFit="1" customWidth="1"/>
    <col min="15" max="16384" width="11.42578125" style="36"/>
  </cols>
  <sheetData>
    <row r="1" spans="1:12" ht="18.75">
      <c r="A1" s="114" t="s">
        <v>64</v>
      </c>
      <c r="B1" s="81">
        <f>COUNTIF(H:H,"Integer")</f>
        <v>2</v>
      </c>
      <c r="C1" s="81">
        <f>COUNTIF(H:H,"String")</f>
        <v>3</v>
      </c>
      <c r="D1" s="81">
        <f>COUNTIF(H:H,"Event")</f>
        <v>43</v>
      </c>
      <c r="E1" s="81"/>
      <c r="F1" s="81"/>
      <c r="G1" s="61"/>
      <c r="L1" s="36"/>
    </row>
    <row r="2" spans="1:12">
      <c r="A2" s="36" t="s">
        <v>1172</v>
      </c>
      <c r="B2" s="135" t="s">
        <v>1178</v>
      </c>
      <c r="C2" s="81"/>
      <c r="D2" s="81"/>
      <c r="E2" s="81"/>
      <c r="F2" s="81"/>
      <c r="G2" s="61"/>
      <c r="L2" s="36"/>
    </row>
    <row r="3" spans="1:12">
      <c r="F3" s="66"/>
      <c r="L3" s="36"/>
    </row>
    <row r="4" spans="1:12">
      <c r="A4" s="386" t="s">
        <v>1637</v>
      </c>
      <c r="B4" s="387"/>
      <c r="C4" s="387"/>
      <c r="F4" s="66"/>
      <c r="K4" s="36"/>
      <c r="L4" s="36"/>
    </row>
    <row r="5" spans="1:12" ht="15.75" thickBot="1">
      <c r="F5" s="66"/>
      <c r="K5" s="36"/>
      <c r="L5" s="36"/>
    </row>
    <row r="6" spans="1:12">
      <c r="A6" s="175" t="s">
        <v>488</v>
      </c>
      <c r="B6" s="174" t="s">
        <v>396</v>
      </c>
      <c r="C6" s="597" t="s">
        <v>424</v>
      </c>
      <c r="D6" s="597"/>
      <c r="E6" s="598"/>
      <c r="F6" s="66" t="s">
        <v>990</v>
      </c>
      <c r="K6" s="36"/>
      <c r="L6" s="36"/>
    </row>
    <row r="7" spans="1:12">
      <c r="A7" s="186" t="s">
        <v>487</v>
      </c>
      <c r="B7" s="154" t="s">
        <v>396</v>
      </c>
      <c r="C7" s="573" t="s">
        <v>466</v>
      </c>
      <c r="D7" s="573"/>
      <c r="E7" s="588"/>
      <c r="F7" s="66"/>
      <c r="K7" s="36"/>
      <c r="L7" s="36"/>
    </row>
    <row r="8" spans="1:12">
      <c r="A8" s="56" t="s">
        <v>414</v>
      </c>
      <c r="B8" s="154" t="s">
        <v>413</v>
      </c>
      <c r="C8" s="573" t="s">
        <v>466</v>
      </c>
      <c r="D8" s="573"/>
      <c r="E8" s="588"/>
      <c r="F8" s="66"/>
      <c r="K8" s="36"/>
      <c r="L8" s="36"/>
    </row>
    <row r="9" spans="1:12">
      <c r="A9" s="56" t="s">
        <v>5</v>
      </c>
      <c r="B9" s="154" t="s">
        <v>408</v>
      </c>
      <c r="C9" s="573" t="s">
        <v>466</v>
      </c>
      <c r="D9" s="573"/>
      <c r="E9" s="588"/>
      <c r="F9" s="66"/>
      <c r="K9" s="36"/>
      <c r="L9" s="36"/>
    </row>
    <row r="10" spans="1:12">
      <c r="A10" s="56" t="s">
        <v>412</v>
      </c>
      <c r="B10" s="154" t="s">
        <v>411</v>
      </c>
      <c r="C10" s="573" t="s">
        <v>466</v>
      </c>
      <c r="D10" s="573"/>
      <c r="E10" s="588"/>
      <c r="F10" s="66"/>
      <c r="K10" s="36"/>
      <c r="L10" s="36"/>
    </row>
    <row r="11" spans="1:12">
      <c r="A11" s="56" t="s">
        <v>486</v>
      </c>
      <c r="B11" s="154" t="s">
        <v>476</v>
      </c>
      <c r="C11" s="573" t="s">
        <v>485</v>
      </c>
      <c r="D11" s="573"/>
      <c r="E11" s="588"/>
      <c r="F11" s="66"/>
      <c r="K11" s="36"/>
      <c r="L11" s="36"/>
    </row>
    <row r="12" spans="1:12">
      <c r="A12" s="56" t="s">
        <v>484</v>
      </c>
      <c r="B12" s="154" t="s">
        <v>483</v>
      </c>
      <c r="C12" s="573" t="s">
        <v>482</v>
      </c>
      <c r="D12" s="573"/>
      <c r="E12" s="588"/>
      <c r="F12" s="66"/>
      <c r="K12" s="36"/>
      <c r="L12" s="36"/>
    </row>
    <row r="13" spans="1:12">
      <c r="A13" s="56" t="s">
        <v>481</v>
      </c>
      <c r="B13" s="154" t="s">
        <v>471</v>
      </c>
      <c r="C13" s="573" t="s">
        <v>480</v>
      </c>
      <c r="D13" s="573"/>
      <c r="E13" s="588"/>
      <c r="F13" s="66"/>
      <c r="K13" s="36"/>
      <c r="L13" s="36"/>
    </row>
    <row r="14" spans="1:12">
      <c r="A14" s="56" t="s">
        <v>479</v>
      </c>
      <c r="B14" s="154" t="s">
        <v>476</v>
      </c>
      <c r="C14" s="573" t="s">
        <v>478</v>
      </c>
      <c r="D14" s="573"/>
      <c r="E14" s="588"/>
      <c r="F14" s="66"/>
      <c r="K14" s="36"/>
      <c r="L14" s="36"/>
    </row>
    <row r="15" spans="1:12">
      <c r="A15" s="56" t="s">
        <v>477</v>
      </c>
      <c r="B15" s="154" t="s">
        <v>476</v>
      </c>
      <c r="C15" s="573" t="s">
        <v>475</v>
      </c>
      <c r="D15" s="573"/>
      <c r="E15" s="588"/>
      <c r="F15" s="66"/>
      <c r="K15" s="36"/>
      <c r="L15" s="36"/>
    </row>
    <row r="16" spans="1:12">
      <c r="A16" s="56" t="s">
        <v>474</v>
      </c>
      <c r="B16" s="154" t="s">
        <v>471</v>
      </c>
      <c r="C16" s="573" t="s">
        <v>473</v>
      </c>
      <c r="D16" s="573"/>
      <c r="E16" s="588"/>
      <c r="F16" s="66"/>
      <c r="K16" s="36"/>
      <c r="L16" s="36"/>
    </row>
    <row r="17" spans="1:12">
      <c r="A17" s="56" t="s">
        <v>472</v>
      </c>
      <c r="B17" s="154" t="s">
        <v>471</v>
      </c>
      <c r="C17" s="573" t="s">
        <v>470</v>
      </c>
      <c r="D17" s="573"/>
      <c r="E17" s="588"/>
      <c r="F17" s="66"/>
      <c r="K17" s="36"/>
      <c r="L17" s="36"/>
    </row>
    <row r="18" spans="1:12">
      <c r="A18" s="56" t="s">
        <v>469</v>
      </c>
      <c r="B18" s="154" t="s">
        <v>442</v>
      </c>
      <c r="C18" s="573" t="s">
        <v>466</v>
      </c>
      <c r="D18" s="573"/>
      <c r="E18" s="588"/>
      <c r="F18" s="66"/>
      <c r="K18" s="36"/>
      <c r="L18" s="36"/>
    </row>
    <row r="19" spans="1:12">
      <c r="A19" s="56" t="s">
        <v>468</v>
      </c>
      <c r="B19" s="154" t="s">
        <v>467</v>
      </c>
      <c r="C19" s="573" t="s">
        <v>466</v>
      </c>
      <c r="D19" s="573"/>
      <c r="E19" s="588"/>
      <c r="F19" s="66"/>
      <c r="K19" s="36"/>
      <c r="L19" s="36"/>
    </row>
    <row r="20" spans="1:12">
      <c r="A20" s="56" t="s">
        <v>465</v>
      </c>
      <c r="B20" s="154" t="s">
        <v>464</v>
      </c>
      <c r="C20" s="573" t="s">
        <v>463</v>
      </c>
      <c r="D20" s="573"/>
      <c r="E20" s="588"/>
      <c r="F20" s="66"/>
      <c r="K20" s="36"/>
      <c r="L20" s="36"/>
    </row>
    <row r="21" spans="1:12">
      <c r="A21" s="56" t="s">
        <v>462</v>
      </c>
      <c r="B21" s="154" t="s">
        <v>461</v>
      </c>
      <c r="C21" s="573" t="s">
        <v>460</v>
      </c>
      <c r="D21" s="573"/>
      <c r="E21" s="588"/>
      <c r="F21" s="66"/>
      <c r="K21" s="36"/>
      <c r="L21" s="36"/>
    </row>
    <row r="22" spans="1:12">
      <c r="A22" s="56" t="s">
        <v>459</v>
      </c>
      <c r="B22" s="154" t="s">
        <v>458</v>
      </c>
      <c r="C22" s="573" t="s">
        <v>457</v>
      </c>
      <c r="D22" s="573"/>
      <c r="E22" s="588"/>
      <c r="F22" s="66"/>
      <c r="K22" s="36"/>
      <c r="L22" s="36"/>
    </row>
    <row r="23" spans="1:12" ht="15.75" thickBot="1">
      <c r="A23" s="56" t="s">
        <v>456</v>
      </c>
      <c r="B23" s="297" t="s">
        <v>400</v>
      </c>
      <c r="C23" s="581" t="s">
        <v>455</v>
      </c>
      <c r="D23" s="584"/>
      <c r="E23" s="605"/>
      <c r="F23" s="66"/>
      <c r="K23" s="36"/>
      <c r="L23" s="36"/>
    </row>
    <row r="24" spans="1:12" ht="15.75" thickBot="1">
      <c r="A24" s="185" t="s">
        <v>406</v>
      </c>
      <c r="B24" s="184"/>
      <c r="C24" s="606" t="s">
        <v>454</v>
      </c>
      <c r="D24" s="607"/>
      <c r="E24" s="608"/>
      <c r="F24" s="183" t="s">
        <v>453</v>
      </c>
      <c r="G24" s="174" t="s">
        <v>450</v>
      </c>
      <c r="H24" s="248" t="s">
        <v>449</v>
      </c>
      <c r="I24" s="182" t="s">
        <v>452</v>
      </c>
      <c r="J24" s="159" t="s">
        <v>938</v>
      </c>
      <c r="K24" s="36"/>
      <c r="L24" s="36"/>
    </row>
    <row r="25" spans="1:12">
      <c r="A25" s="138"/>
      <c r="B25" s="159"/>
      <c r="C25" s="159"/>
      <c r="D25" s="155"/>
      <c r="E25" s="155"/>
      <c r="F25" s="237" t="s">
        <v>451</v>
      </c>
      <c r="G25" s="455" t="s">
        <v>450</v>
      </c>
      <c r="H25" s="168" t="s">
        <v>449</v>
      </c>
      <c r="I25" s="181" t="s">
        <v>448</v>
      </c>
      <c r="J25" s="159" t="s">
        <v>938</v>
      </c>
      <c r="K25" s="36"/>
      <c r="L25" s="36"/>
    </row>
    <row r="26" spans="1:12" ht="29.25">
      <c r="A26" s="138"/>
      <c r="B26" s="159"/>
      <c r="C26" s="159"/>
      <c r="D26" s="155"/>
      <c r="E26" s="155"/>
      <c r="F26" s="237" t="s">
        <v>447</v>
      </c>
      <c r="G26" s="124" t="s">
        <v>955</v>
      </c>
      <c r="H26" s="298" t="s">
        <v>1110</v>
      </c>
      <c r="I26" s="299" t="s">
        <v>446</v>
      </c>
      <c r="J26" s="159" t="s">
        <v>939</v>
      </c>
      <c r="K26" s="36"/>
      <c r="L26" s="36"/>
    </row>
    <row r="27" spans="1:12">
      <c r="A27" s="138"/>
      <c r="B27" s="159"/>
      <c r="C27" s="159"/>
      <c r="D27" s="155"/>
      <c r="E27" s="155"/>
      <c r="F27" s="237" t="s">
        <v>445</v>
      </c>
      <c r="G27" s="124" t="s">
        <v>955</v>
      </c>
      <c r="H27" s="300" t="s">
        <v>1111</v>
      </c>
      <c r="I27" s="299" t="s">
        <v>444</v>
      </c>
      <c r="J27" s="104" t="s">
        <v>939</v>
      </c>
      <c r="K27" s="36"/>
      <c r="L27" s="36"/>
    </row>
    <row r="28" spans="1:12" ht="45">
      <c r="A28" s="138"/>
      <c r="B28" s="159"/>
      <c r="C28" s="159"/>
      <c r="D28" s="155"/>
      <c r="E28" s="155"/>
      <c r="F28" s="237" t="s">
        <v>443</v>
      </c>
      <c r="G28" s="205" t="s">
        <v>1130</v>
      </c>
      <c r="H28" s="168" t="s">
        <v>1117</v>
      </c>
      <c r="I28" s="301" t="s">
        <v>954</v>
      </c>
      <c r="J28" s="104" t="s">
        <v>986</v>
      </c>
      <c r="K28" s="36"/>
      <c r="L28" s="36"/>
    </row>
    <row r="29" spans="1:12" ht="45">
      <c r="A29" s="138"/>
      <c r="B29" s="159"/>
      <c r="C29" s="159"/>
      <c r="D29" s="155"/>
      <c r="E29" s="155"/>
      <c r="F29" s="247" t="s">
        <v>441</v>
      </c>
      <c r="G29" s="205" t="s">
        <v>1130</v>
      </c>
      <c r="H29" s="168" t="s">
        <v>1117</v>
      </c>
      <c r="I29" s="301" t="s">
        <v>1114</v>
      </c>
      <c r="J29" s="104" t="s">
        <v>986</v>
      </c>
      <c r="K29" s="36"/>
      <c r="L29" s="36"/>
    </row>
    <row r="30" spans="1:12">
      <c r="A30" s="138"/>
      <c r="B30" s="159"/>
      <c r="C30" s="159"/>
      <c r="D30" s="155"/>
      <c r="E30" s="155"/>
      <c r="F30" s="237" t="s">
        <v>440</v>
      </c>
      <c r="G30" s="168" t="s">
        <v>396</v>
      </c>
      <c r="H30" s="121" t="s">
        <v>949</v>
      </c>
      <c r="I30" s="302" t="s">
        <v>1115</v>
      </c>
      <c r="J30" s="159" t="s">
        <v>938</v>
      </c>
      <c r="K30" s="36"/>
      <c r="L30" s="36"/>
    </row>
    <row r="31" spans="1:12" ht="45">
      <c r="A31" s="138"/>
      <c r="B31" s="159"/>
      <c r="C31" s="159"/>
      <c r="D31" s="155"/>
      <c r="E31" s="155"/>
      <c r="F31" s="247" t="s">
        <v>439</v>
      </c>
      <c r="G31" s="168" t="s">
        <v>953</v>
      </c>
      <c r="H31" s="168" t="s">
        <v>1116</v>
      </c>
      <c r="I31" s="302" t="s">
        <v>1122</v>
      </c>
      <c r="J31" s="159" t="s">
        <v>940</v>
      </c>
      <c r="K31" s="36"/>
      <c r="L31" s="36"/>
    </row>
    <row r="32" spans="1:12" ht="45">
      <c r="A32" s="138"/>
      <c r="B32" s="159"/>
      <c r="C32" s="159"/>
      <c r="D32" s="155"/>
      <c r="E32" s="155"/>
      <c r="F32" s="237" t="s">
        <v>438</v>
      </c>
      <c r="G32" s="168" t="s">
        <v>953</v>
      </c>
      <c r="H32" s="168" t="s">
        <v>951</v>
      </c>
      <c r="I32" s="302" t="s">
        <v>1123</v>
      </c>
      <c r="J32" s="159" t="s">
        <v>940</v>
      </c>
      <c r="K32" s="36"/>
      <c r="L32" s="36"/>
    </row>
    <row r="33" spans="1:12">
      <c r="A33" s="138"/>
      <c r="B33" s="159"/>
      <c r="C33" s="159"/>
      <c r="D33" s="155"/>
      <c r="E33" s="155"/>
      <c r="F33" s="237" t="s">
        <v>437</v>
      </c>
      <c r="G33" s="168" t="s">
        <v>1131</v>
      </c>
      <c r="H33" s="121" t="s">
        <v>359</v>
      </c>
      <c r="I33" s="302" t="s">
        <v>1118</v>
      </c>
      <c r="J33" s="104" t="s">
        <v>987</v>
      </c>
      <c r="K33" s="36"/>
      <c r="L33" s="36"/>
    </row>
    <row r="34" spans="1:12">
      <c r="A34" s="138"/>
      <c r="B34" s="159"/>
      <c r="C34" s="159"/>
      <c r="D34" s="155"/>
      <c r="E34" s="155"/>
      <c r="F34" s="237" t="s">
        <v>436</v>
      </c>
      <c r="G34" s="168" t="s">
        <v>396</v>
      </c>
      <c r="H34" s="121" t="s">
        <v>956</v>
      </c>
      <c r="I34" s="302" t="s">
        <v>1124</v>
      </c>
      <c r="J34" s="159" t="s">
        <v>938</v>
      </c>
      <c r="K34" s="36"/>
      <c r="L34" s="36"/>
    </row>
    <row r="35" spans="1:12" ht="30">
      <c r="A35" s="138"/>
      <c r="B35" s="159"/>
      <c r="C35" s="159"/>
      <c r="D35" s="155"/>
      <c r="E35" s="155"/>
      <c r="F35" s="237" t="s">
        <v>435</v>
      </c>
      <c r="G35" s="168" t="s">
        <v>1138</v>
      </c>
      <c r="H35" s="168" t="s">
        <v>959</v>
      </c>
      <c r="I35" s="302" t="s">
        <v>1125</v>
      </c>
      <c r="J35" s="159" t="s">
        <v>934</v>
      </c>
      <c r="K35" s="36"/>
      <c r="L35" s="36"/>
    </row>
    <row r="36" spans="1:12" ht="105">
      <c r="A36" s="138"/>
      <c r="B36" s="159"/>
      <c r="C36" s="159"/>
      <c r="D36" s="155"/>
      <c r="E36" s="155"/>
      <c r="F36" s="237" t="s">
        <v>434</v>
      </c>
      <c r="G36" s="168" t="s">
        <v>962</v>
      </c>
      <c r="H36" s="168" t="s">
        <v>961</v>
      </c>
      <c r="I36" s="302" t="s">
        <v>1119</v>
      </c>
      <c r="J36" s="159" t="s">
        <v>963</v>
      </c>
      <c r="K36" s="36"/>
      <c r="L36" s="36"/>
    </row>
    <row r="37" spans="1:12">
      <c r="A37" s="138"/>
      <c r="B37" s="159"/>
      <c r="C37" s="159"/>
      <c r="D37" s="155"/>
      <c r="E37" s="155"/>
      <c r="F37" s="237" t="s">
        <v>433</v>
      </c>
      <c r="G37" s="168" t="s">
        <v>969</v>
      </c>
      <c r="H37" s="121" t="s">
        <v>968</v>
      </c>
      <c r="I37" s="302" t="s">
        <v>1120</v>
      </c>
      <c r="J37" s="159" t="s">
        <v>970</v>
      </c>
      <c r="K37" s="36"/>
      <c r="L37" s="36"/>
    </row>
    <row r="38" spans="1:12" ht="105">
      <c r="A38" s="138"/>
      <c r="B38" s="159"/>
      <c r="C38" s="159"/>
      <c r="D38" s="155"/>
      <c r="E38" s="155"/>
      <c r="F38" s="237" t="s">
        <v>1184</v>
      </c>
      <c r="G38" s="168" t="s">
        <v>1187</v>
      </c>
      <c r="H38" s="168" t="s">
        <v>1185</v>
      </c>
      <c r="I38" s="302" t="s">
        <v>1186</v>
      </c>
      <c r="J38" s="159" t="s">
        <v>1190</v>
      </c>
      <c r="K38" s="36"/>
      <c r="L38" s="36"/>
    </row>
    <row r="39" spans="1:12">
      <c r="A39" s="138"/>
      <c r="B39" s="159"/>
      <c r="C39" s="159"/>
      <c r="D39" s="155"/>
      <c r="E39" s="155"/>
      <c r="F39" s="237" t="s">
        <v>432</v>
      </c>
      <c r="G39" s="168" t="s">
        <v>396</v>
      </c>
      <c r="H39" s="168" t="s">
        <v>342</v>
      </c>
      <c r="I39" s="302" t="s">
        <v>1126</v>
      </c>
      <c r="J39" s="159" t="s">
        <v>938</v>
      </c>
      <c r="K39" s="36"/>
      <c r="L39" s="36"/>
    </row>
    <row r="40" spans="1:12">
      <c r="A40" s="138"/>
      <c r="B40" s="159"/>
      <c r="C40" s="159"/>
      <c r="D40" s="155"/>
      <c r="E40" s="155"/>
      <c r="F40" s="237" t="s">
        <v>431</v>
      </c>
      <c r="G40" s="168" t="s">
        <v>972</v>
      </c>
      <c r="H40" s="121" t="s">
        <v>339</v>
      </c>
      <c r="I40" s="302" t="s">
        <v>1121</v>
      </c>
      <c r="J40" s="159" t="s">
        <v>973</v>
      </c>
      <c r="K40" s="36"/>
      <c r="L40" s="36"/>
    </row>
    <row r="41" spans="1:12" ht="45">
      <c r="A41" s="138"/>
      <c r="B41" s="159"/>
      <c r="C41" s="159"/>
      <c r="D41" s="155"/>
      <c r="E41" s="155"/>
      <c r="F41" s="237" t="s">
        <v>430</v>
      </c>
      <c r="G41" s="168" t="s">
        <v>978</v>
      </c>
      <c r="H41" s="168" t="s">
        <v>974</v>
      </c>
      <c r="I41" s="302" t="s">
        <v>1128</v>
      </c>
      <c r="J41" s="159" t="s">
        <v>970</v>
      </c>
      <c r="K41" s="36"/>
      <c r="L41" s="36"/>
    </row>
    <row r="42" spans="1:12" ht="30">
      <c r="A42" s="138"/>
      <c r="B42" s="159"/>
      <c r="C42" s="159"/>
      <c r="D42" s="155"/>
      <c r="E42" s="155"/>
      <c r="F42" s="237" t="s">
        <v>429</v>
      </c>
      <c r="G42" s="317" t="s">
        <v>1200</v>
      </c>
      <c r="H42" s="317" t="s">
        <v>1201</v>
      </c>
      <c r="I42" s="318" t="s">
        <v>1202</v>
      </c>
      <c r="J42" s="159" t="s">
        <v>979</v>
      </c>
      <c r="K42" s="36"/>
      <c r="L42" s="36"/>
    </row>
    <row r="43" spans="1:12" ht="30">
      <c r="A43" s="138"/>
      <c r="B43" s="159"/>
      <c r="C43" s="159"/>
      <c r="D43" s="155"/>
      <c r="E43" s="155"/>
      <c r="F43" s="247" t="s">
        <v>428</v>
      </c>
      <c r="G43" s="454" t="s">
        <v>982</v>
      </c>
      <c r="H43" s="454" t="s">
        <v>981</v>
      </c>
      <c r="I43" s="453" t="s">
        <v>1127</v>
      </c>
      <c r="J43" s="159" t="s">
        <v>979</v>
      </c>
      <c r="K43" s="36"/>
      <c r="L43" s="36"/>
    </row>
    <row r="44" spans="1:12">
      <c r="A44" s="138"/>
      <c r="B44" s="159"/>
      <c r="C44" s="159"/>
      <c r="D44" s="155"/>
      <c r="E44" s="155"/>
      <c r="F44" s="237" t="s">
        <v>1710</v>
      </c>
      <c r="G44" s="168" t="s">
        <v>396</v>
      </c>
      <c r="H44" s="160" t="s">
        <v>1088</v>
      </c>
      <c r="I44" s="302" t="s">
        <v>1096</v>
      </c>
      <c r="J44" s="159"/>
      <c r="K44" s="36"/>
      <c r="L44" s="36"/>
    </row>
    <row r="45" spans="1:12" ht="120.75" thickBot="1">
      <c r="A45" s="138"/>
      <c r="B45" s="159"/>
      <c r="C45" s="159"/>
      <c r="D45" s="155"/>
      <c r="E45" s="155"/>
      <c r="F45" s="180" t="s">
        <v>1711</v>
      </c>
      <c r="G45" s="459" t="s">
        <v>1712</v>
      </c>
      <c r="H45" s="459" t="s">
        <v>1713</v>
      </c>
      <c r="I45" s="179" t="s">
        <v>1096</v>
      </c>
      <c r="J45" s="159"/>
      <c r="K45" s="36"/>
      <c r="L45" s="36"/>
    </row>
    <row r="46" spans="1:12" ht="15.75" thickBot="1">
      <c r="F46" s="66"/>
      <c r="K46" s="36"/>
      <c r="L46" s="36"/>
    </row>
    <row r="47" spans="1:12">
      <c r="A47" s="175" t="s">
        <v>427</v>
      </c>
      <c r="B47" s="174" t="s">
        <v>396</v>
      </c>
      <c r="C47" s="597" t="s">
        <v>424</v>
      </c>
      <c r="D47" s="597"/>
      <c r="E47" s="598"/>
      <c r="F47" s="159" t="s">
        <v>979</v>
      </c>
      <c r="K47" s="36"/>
      <c r="L47" s="36"/>
    </row>
    <row r="48" spans="1:12" ht="15.75" thickBot="1">
      <c r="A48" s="52" t="s">
        <v>332</v>
      </c>
      <c r="B48" s="178" t="s">
        <v>396</v>
      </c>
      <c r="C48" s="595" t="s">
        <v>426</v>
      </c>
      <c r="D48" s="595"/>
      <c r="E48" s="596"/>
      <c r="F48" s="66"/>
      <c r="K48" s="36"/>
      <c r="L48" s="36"/>
    </row>
    <row r="49" spans="1:12" ht="15.75" thickBot="1">
      <c r="C49" s="36"/>
      <c r="F49" s="66"/>
      <c r="K49" s="36"/>
      <c r="L49" s="36"/>
    </row>
    <row r="50" spans="1:12" ht="15.75" thickBot="1">
      <c r="A50" s="177" t="s">
        <v>425</v>
      </c>
      <c r="B50" s="176" t="s">
        <v>396</v>
      </c>
      <c r="C50" s="609" t="s">
        <v>424</v>
      </c>
      <c r="D50" s="609"/>
      <c r="E50" s="610"/>
      <c r="F50" s="159" t="s">
        <v>938</v>
      </c>
      <c r="K50" s="36"/>
      <c r="L50" s="36"/>
    </row>
    <row r="51" spans="1:12" ht="15.75" thickBot="1">
      <c r="F51" s="66"/>
      <c r="K51" s="36"/>
      <c r="L51" s="36"/>
    </row>
    <row r="52" spans="1:12">
      <c r="A52" s="175" t="s">
        <v>423</v>
      </c>
      <c r="B52" s="174" t="s">
        <v>396</v>
      </c>
      <c r="C52" s="597" t="s">
        <v>407</v>
      </c>
      <c r="D52" s="597"/>
      <c r="E52" s="598"/>
      <c r="F52" s="159" t="s">
        <v>989</v>
      </c>
      <c r="K52" s="36"/>
      <c r="L52" s="36"/>
    </row>
    <row r="53" spans="1:12">
      <c r="A53" s="56" t="s">
        <v>414</v>
      </c>
      <c r="B53" s="124" t="s">
        <v>408</v>
      </c>
      <c r="C53" s="573" t="s">
        <v>410</v>
      </c>
      <c r="D53" s="573"/>
      <c r="E53" s="588"/>
      <c r="F53" s="66"/>
      <c r="K53" s="36"/>
      <c r="L53" s="36"/>
    </row>
    <row r="54" spans="1:12">
      <c r="A54" s="56" t="s">
        <v>5</v>
      </c>
      <c r="B54" s="154" t="s">
        <v>408</v>
      </c>
      <c r="C54" s="573" t="s">
        <v>410</v>
      </c>
      <c r="D54" s="573"/>
      <c r="E54" s="588"/>
      <c r="F54" s="66"/>
      <c r="K54" s="36"/>
      <c r="L54" s="36"/>
    </row>
    <row r="55" spans="1:12">
      <c r="A55" s="56" t="s">
        <v>412</v>
      </c>
      <c r="B55" s="154" t="s">
        <v>411</v>
      </c>
      <c r="C55" s="573" t="s">
        <v>410</v>
      </c>
      <c r="D55" s="573"/>
      <c r="E55" s="588"/>
      <c r="F55" s="66"/>
      <c r="K55" s="36"/>
      <c r="L55" s="36"/>
    </row>
    <row r="56" spans="1:12">
      <c r="A56" s="421" t="s">
        <v>1613</v>
      </c>
      <c r="B56" s="124" t="s">
        <v>476</v>
      </c>
      <c r="C56" s="581"/>
      <c r="D56" s="599"/>
      <c r="E56" s="600"/>
      <c r="F56" s="66"/>
      <c r="K56" s="36"/>
      <c r="L56" s="36"/>
    </row>
    <row r="57" spans="1:12">
      <c r="A57" s="56" t="s">
        <v>345</v>
      </c>
      <c r="B57" s="54" t="s">
        <v>396</v>
      </c>
      <c r="C57" s="573" t="s">
        <v>416</v>
      </c>
      <c r="D57" s="573"/>
      <c r="E57" s="588"/>
      <c r="F57" s="66"/>
      <c r="K57" s="36"/>
      <c r="L57" s="36"/>
    </row>
    <row r="58" spans="1:12">
      <c r="A58" s="56" t="s">
        <v>324</v>
      </c>
      <c r="B58" s="54" t="s">
        <v>396</v>
      </c>
      <c r="C58" s="573" t="s">
        <v>416</v>
      </c>
      <c r="D58" s="573"/>
      <c r="E58" s="588"/>
      <c r="F58" s="66"/>
      <c r="K58" s="36"/>
      <c r="L58" s="36"/>
    </row>
    <row r="59" spans="1:12">
      <c r="A59" s="56" t="s">
        <v>422</v>
      </c>
      <c r="B59" s="54" t="s">
        <v>421</v>
      </c>
      <c r="C59" s="573" t="s">
        <v>416</v>
      </c>
      <c r="D59" s="573"/>
      <c r="E59" s="588"/>
      <c r="F59" s="66"/>
      <c r="K59" s="36"/>
      <c r="L59" s="36"/>
    </row>
    <row r="60" spans="1:12">
      <c r="A60" s="56" t="s">
        <v>420</v>
      </c>
      <c r="B60" s="54" t="s">
        <v>396</v>
      </c>
      <c r="C60" s="573" t="s">
        <v>988</v>
      </c>
      <c r="D60" s="573"/>
      <c r="E60" s="588"/>
      <c r="F60" s="66"/>
      <c r="K60" s="36"/>
      <c r="L60" s="36"/>
    </row>
    <row r="61" spans="1:12">
      <c r="A61" s="56" t="s">
        <v>419</v>
      </c>
      <c r="B61" s="121" t="s">
        <v>1145</v>
      </c>
      <c r="C61" s="573" t="s">
        <v>1147</v>
      </c>
      <c r="D61" s="573"/>
      <c r="E61" s="588"/>
      <c r="F61" s="66"/>
      <c r="K61" s="36"/>
      <c r="L61" s="36"/>
    </row>
    <row r="62" spans="1:12">
      <c r="A62" s="56" t="s">
        <v>418</v>
      </c>
      <c r="B62" s="54" t="s">
        <v>396</v>
      </c>
      <c r="C62" s="573" t="s">
        <v>416</v>
      </c>
      <c r="D62" s="573"/>
      <c r="E62" s="588"/>
      <c r="F62" s="66"/>
      <c r="K62" s="36"/>
      <c r="L62" s="36"/>
    </row>
    <row r="63" spans="1:12" ht="15.75" thickBot="1">
      <c r="A63" s="52" t="s">
        <v>417</v>
      </c>
      <c r="B63" s="303" t="s">
        <v>1135</v>
      </c>
      <c r="C63" s="595" t="s">
        <v>1134</v>
      </c>
      <c r="D63" s="595"/>
      <c r="E63" s="596"/>
      <c r="F63" s="66"/>
      <c r="K63" s="36"/>
      <c r="L63" s="36"/>
    </row>
    <row r="64" spans="1:12" ht="15.75" thickBot="1">
      <c r="F64" s="66"/>
      <c r="K64" s="36"/>
      <c r="L64" s="36"/>
    </row>
    <row r="65" spans="1:12">
      <c r="A65" s="175" t="s">
        <v>415</v>
      </c>
      <c r="B65" s="174" t="s">
        <v>396</v>
      </c>
      <c r="C65" s="597" t="s">
        <v>407</v>
      </c>
      <c r="D65" s="597"/>
      <c r="E65" s="598"/>
      <c r="F65" s="66" t="s">
        <v>991</v>
      </c>
      <c r="K65" s="36"/>
      <c r="L65" s="36"/>
    </row>
    <row r="66" spans="1:12">
      <c r="A66" s="56" t="s">
        <v>414</v>
      </c>
      <c r="B66" s="124" t="s">
        <v>408</v>
      </c>
      <c r="C66" s="573" t="s">
        <v>410</v>
      </c>
      <c r="D66" s="573"/>
      <c r="E66" s="588"/>
      <c r="F66" s="66"/>
      <c r="K66" s="36"/>
      <c r="L66" s="36"/>
    </row>
    <row r="67" spans="1:12">
      <c r="A67" s="56" t="s">
        <v>5</v>
      </c>
      <c r="B67" s="154" t="s">
        <v>408</v>
      </c>
      <c r="C67" s="573" t="s">
        <v>410</v>
      </c>
      <c r="D67" s="573"/>
      <c r="E67" s="588"/>
      <c r="F67" s="66"/>
      <c r="K67" s="36"/>
      <c r="L67" s="36"/>
    </row>
    <row r="68" spans="1:12">
      <c r="A68" s="56" t="s">
        <v>412</v>
      </c>
      <c r="B68" s="154" t="s">
        <v>411</v>
      </c>
      <c r="C68" s="573" t="s">
        <v>410</v>
      </c>
      <c r="D68" s="573"/>
      <c r="E68" s="588"/>
      <c r="F68" s="66"/>
      <c r="K68" s="36"/>
      <c r="L68" s="36"/>
    </row>
    <row r="69" spans="1:12">
      <c r="A69" s="421" t="s">
        <v>1613</v>
      </c>
      <c r="B69" s="124" t="s">
        <v>476</v>
      </c>
      <c r="C69" s="581"/>
      <c r="D69" s="599"/>
      <c r="E69" s="600"/>
      <c r="F69" s="66"/>
      <c r="K69" s="36"/>
      <c r="L69" s="36"/>
    </row>
    <row r="70" spans="1:12">
      <c r="A70" s="173" t="s">
        <v>319</v>
      </c>
      <c r="B70" s="154" t="s">
        <v>396</v>
      </c>
      <c r="C70" s="573" t="s">
        <v>407</v>
      </c>
      <c r="D70" s="573"/>
      <c r="E70" s="588"/>
      <c r="F70" s="66" t="s">
        <v>1614</v>
      </c>
      <c r="J70" s="36"/>
      <c r="K70" s="36"/>
      <c r="L70" s="36"/>
    </row>
    <row r="71" spans="1:12" ht="15.75" thickBot="1">
      <c r="A71" s="172" t="s">
        <v>409</v>
      </c>
      <c r="B71" s="154" t="s">
        <v>408</v>
      </c>
      <c r="C71" s="573" t="s">
        <v>407</v>
      </c>
      <c r="D71" s="573"/>
      <c r="E71" s="588"/>
      <c r="F71" s="66"/>
      <c r="J71" s="36"/>
      <c r="K71" s="36"/>
      <c r="L71" s="36"/>
    </row>
    <row r="72" spans="1:12" ht="15.75" thickBot="1">
      <c r="A72" s="171" t="s">
        <v>406</v>
      </c>
      <c r="B72" s="170"/>
      <c r="C72" s="611" t="s">
        <v>405</v>
      </c>
      <c r="D72" s="611"/>
      <c r="E72" s="612"/>
      <c r="F72" s="613" t="s">
        <v>404</v>
      </c>
      <c r="G72" s="58" t="s">
        <v>396</v>
      </c>
      <c r="H72" s="58" t="s">
        <v>318</v>
      </c>
      <c r="I72" s="602" t="s">
        <v>403</v>
      </c>
      <c r="J72" s="159" t="s">
        <v>992</v>
      </c>
      <c r="K72" s="36"/>
      <c r="L72" s="36"/>
    </row>
    <row r="73" spans="1:12">
      <c r="F73" s="614"/>
      <c r="G73" s="54" t="s">
        <v>402</v>
      </c>
      <c r="H73" s="54" t="s">
        <v>401</v>
      </c>
      <c r="I73" s="603"/>
      <c r="J73" s="36"/>
      <c r="K73" s="36"/>
      <c r="L73" s="36"/>
    </row>
    <row r="74" spans="1:12">
      <c r="F74" s="614"/>
      <c r="G74" s="54" t="s">
        <v>400</v>
      </c>
      <c r="H74" s="54" t="s">
        <v>399</v>
      </c>
      <c r="I74" s="603"/>
      <c r="J74" s="36"/>
      <c r="K74" s="36"/>
      <c r="L74" s="36"/>
    </row>
    <row r="75" spans="1:12">
      <c r="F75" s="614"/>
      <c r="G75" s="54" t="s">
        <v>396</v>
      </c>
      <c r="H75" s="54" t="s">
        <v>398</v>
      </c>
      <c r="I75" s="603"/>
      <c r="J75" s="36"/>
      <c r="K75" s="36"/>
      <c r="L75" s="36"/>
    </row>
    <row r="76" spans="1:12" ht="15.75" thickBot="1">
      <c r="F76" s="615"/>
      <c r="G76" s="51" t="s">
        <v>395</v>
      </c>
      <c r="H76" s="51" t="s">
        <v>1686</v>
      </c>
      <c r="I76" s="604"/>
      <c r="J76" s="36"/>
      <c r="K76" s="36"/>
      <c r="L76" s="36"/>
    </row>
    <row r="77" spans="1:12">
      <c r="F77" s="613" t="s">
        <v>1683</v>
      </c>
      <c r="G77" s="58" t="s">
        <v>396</v>
      </c>
      <c r="H77" s="446" t="s">
        <v>1703</v>
      </c>
      <c r="I77" s="602"/>
      <c r="J77" s="36"/>
      <c r="K77" s="36"/>
      <c r="L77" s="36"/>
    </row>
    <row r="78" spans="1:12">
      <c r="F78" s="614"/>
      <c r="G78" s="444" t="s">
        <v>396</v>
      </c>
      <c r="H78" s="447" t="s">
        <v>1684</v>
      </c>
      <c r="I78" s="622"/>
      <c r="J78" s="36"/>
      <c r="K78" s="36"/>
      <c r="L78" s="36"/>
    </row>
    <row r="79" spans="1:12">
      <c r="F79" s="614"/>
      <c r="G79" s="444" t="s">
        <v>396</v>
      </c>
      <c r="H79" s="447" t="s">
        <v>1704</v>
      </c>
      <c r="I79" s="622"/>
      <c r="J79" s="36"/>
      <c r="K79" s="36"/>
      <c r="L79" s="36"/>
    </row>
    <row r="80" spans="1:12">
      <c r="F80" s="614"/>
      <c r="G80" s="444" t="s">
        <v>396</v>
      </c>
      <c r="H80" s="447" t="s">
        <v>1685</v>
      </c>
      <c r="I80" s="622"/>
      <c r="J80" s="36"/>
      <c r="K80" s="36"/>
      <c r="L80" s="36"/>
    </row>
    <row r="81" spans="1:12">
      <c r="F81" s="621"/>
      <c r="G81" s="444" t="s">
        <v>396</v>
      </c>
      <c r="H81" s="447" t="s">
        <v>1705</v>
      </c>
      <c r="I81" s="622"/>
      <c r="J81" s="36"/>
      <c r="K81" s="36"/>
      <c r="L81" s="36"/>
    </row>
    <row r="82" spans="1:12">
      <c r="F82" s="621"/>
      <c r="G82" s="444" t="s">
        <v>396</v>
      </c>
      <c r="H82" s="447" t="s">
        <v>1706</v>
      </c>
      <c r="I82" s="622"/>
      <c r="J82" s="36"/>
      <c r="K82" s="36"/>
      <c r="L82" s="36"/>
    </row>
    <row r="83" spans="1:12">
      <c r="F83" s="621"/>
      <c r="G83" s="458" t="s">
        <v>396</v>
      </c>
      <c r="H83" s="457" t="s">
        <v>1707</v>
      </c>
      <c r="I83" s="622"/>
      <c r="J83" s="36"/>
      <c r="K83" s="36"/>
      <c r="L83" s="36"/>
    </row>
    <row r="84" spans="1:12">
      <c r="F84" s="621"/>
      <c r="G84" s="444" t="s">
        <v>396</v>
      </c>
      <c r="H84" s="447" t="s">
        <v>1708</v>
      </c>
      <c r="I84" s="622"/>
      <c r="J84" s="36"/>
      <c r="K84" s="36"/>
      <c r="L84" s="36"/>
    </row>
    <row r="85" spans="1:12" ht="15.75" thickBot="1">
      <c r="F85" s="615"/>
      <c r="G85" s="445" t="s">
        <v>395</v>
      </c>
      <c r="H85" s="456" t="s">
        <v>1709</v>
      </c>
      <c r="I85" s="623"/>
      <c r="J85" s="36"/>
      <c r="K85" s="36"/>
      <c r="L85" s="36"/>
    </row>
    <row r="86" spans="1:12" ht="15.75" thickBot="1">
      <c r="F86" s="139"/>
      <c r="G86" s="61"/>
      <c r="H86" s="61"/>
      <c r="I86" s="140"/>
      <c r="J86" s="36"/>
      <c r="K86" s="36"/>
      <c r="L86" s="36"/>
    </row>
    <row r="87" spans="1:12">
      <c r="A87" s="382" t="s">
        <v>1333</v>
      </c>
      <c r="B87" s="383" t="s">
        <v>1331</v>
      </c>
      <c r="C87" s="383" t="s">
        <v>1638</v>
      </c>
      <c r="D87" s="384" t="s">
        <v>1629</v>
      </c>
      <c r="F87" s="66"/>
      <c r="K87" s="36"/>
      <c r="L87" s="36"/>
    </row>
    <row r="88" spans="1:12">
      <c r="A88" s="378" t="s">
        <v>1334</v>
      </c>
      <c r="B88" s="374" t="s">
        <v>1478</v>
      </c>
      <c r="C88" s="374" t="s">
        <v>236</v>
      </c>
      <c r="D88" s="379" t="s">
        <v>82</v>
      </c>
      <c r="L88" s="36"/>
    </row>
    <row r="89" spans="1:12">
      <c r="A89" s="378" t="s">
        <v>90</v>
      </c>
      <c r="B89" s="374" t="s">
        <v>607</v>
      </c>
      <c r="C89" s="374" t="s">
        <v>236</v>
      </c>
      <c r="D89" s="379" t="s">
        <v>89</v>
      </c>
    </row>
    <row r="90" spans="1:12">
      <c r="A90" s="378" t="s">
        <v>1335</v>
      </c>
      <c r="B90" s="375" t="s">
        <v>607</v>
      </c>
      <c r="C90" s="374" t="s">
        <v>607</v>
      </c>
      <c r="D90" s="379" t="s">
        <v>93</v>
      </c>
    </row>
    <row r="91" spans="1:12" ht="15.75" thickBot="1">
      <c r="A91" s="52" t="s">
        <v>1332</v>
      </c>
      <c r="B91" s="380" t="s">
        <v>1516</v>
      </c>
      <c r="C91" s="380" t="s">
        <v>1626</v>
      </c>
      <c r="D91" s="381" t="s">
        <v>607</v>
      </c>
    </row>
    <row r="92" spans="1:12">
      <c r="A92" s="376" t="s">
        <v>394</v>
      </c>
      <c r="B92" s="368"/>
      <c r="C92" s="368"/>
      <c r="D92" s="377"/>
      <c r="E92" s="54"/>
      <c r="F92" s="76" t="s">
        <v>1038</v>
      </c>
      <c r="G92" s="76" t="s">
        <v>126</v>
      </c>
      <c r="H92" s="76" t="s">
        <v>125</v>
      </c>
      <c r="I92" s="75" t="s">
        <v>1054</v>
      </c>
      <c r="J92" s="75" t="s">
        <v>124</v>
      </c>
      <c r="K92" s="75" t="s">
        <v>133</v>
      </c>
      <c r="L92" s="36"/>
    </row>
    <row r="93" spans="1:12">
      <c r="A93" s="593" t="s">
        <v>393</v>
      </c>
      <c r="B93" s="557" t="s">
        <v>383</v>
      </c>
      <c r="C93" s="557" t="s">
        <v>383</v>
      </c>
      <c r="D93" s="557" t="s">
        <v>383</v>
      </c>
      <c r="E93" s="579" t="s">
        <v>1729</v>
      </c>
      <c r="F93" s="601" t="s">
        <v>1728</v>
      </c>
      <c r="G93" s="635" t="s">
        <v>942</v>
      </c>
      <c r="H93" s="635" t="s">
        <v>554</v>
      </c>
      <c r="I93" s="585" t="s">
        <v>1058</v>
      </c>
      <c r="J93" s="574" t="s">
        <v>392</v>
      </c>
      <c r="K93" s="574" t="s">
        <v>391</v>
      </c>
      <c r="L93" s="64"/>
    </row>
    <row r="94" spans="1:12">
      <c r="A94" s="593"/>
      <c r="B94" s="578"/>
      <c r="C94" s="578"/>
      <c r="D94" s="578"/>
      <c r="E94" s="580"/>
      <c r="F94" s="593"/>
      <c r="G94" s="593"/>
      <c r="H94" s="593"/>
      <c r="I94" s="586"/>
      <c r="J94" s="575"/>
      <c r="K94" s="575"/>
      <c r="L94" s="64"/>
    </row>
    <row r="95" spans="1:12">
      <c r="A95" s="593"/>
      <c r="B95" s="578"/>
      <c r="C95" s="578"/>
      <c r="D95" s="578"/>
      <c r="E95" s="580"/>
      <c r="F95" s="593"/>
      <c r="G95" s="593"/>
      <c r="H95" s="593"/>
      <c r="I95" s="586"/>
      <c r="J95" s="575"/>
      <c r="K95" s="575"/>
      <c r="L95" s="64"/>
    </row>
    <row r="96" spans="1:12">
      <c r="A96" s="593"/>
      <c r="B96" s="578"/>
      <c r="C96" s="578"/>
      <c r="D96" s="578"/>
      <c r="E96" s="580"/>
      <c r="F96" s="593"/>
      <c r="G96" s="593"/>
      <c r="H96" s="593"/>
      <c r="I96" s="586"/>
      <c r="J96" s="575"/>
      <c r="K96" s="575"/>
      <c r="L96" s="64"/>
    </row>
    <row r="97" spans="1:12">
      <c r="A97" s="593"/>
      <c r="B97" s="578"/>
      <c r="C97" s="578"/>
      <c r="D97" s="578"/>
      <c r="E97" s="580"/>
      <c r="F97" s="593"/>
      <c r="G97" s="593"/>
      <c r="H97" s="593"/>
      <c r="I97" s="586"/>
      <c r="J97" s="575"/>
      <c r="K97" s="575"/>
      <c r="L97" s="64"/>
    </row>
    <row r="98" spans="1:12">
      <c r="A98" s="593"/>
      <c r="B98" s="578"/>
      <c r="C98" s="578"/>
      <c r="D98" s="578"/>
      <c r="E98" s="580"/>
      <c r="F98" s="593"/>
      <c r="G98" s="593"/>
      <c r="H98" s="593"/>
      <c r="I98" s="586"/>
      <c r="J98" s="575"/>
      <c r="K98" s="575"/>
      <c r="L98" s="64"/>
    </row>
    <row r="99" spans="1:12">
      <c r="A99" s="593"/>
      <c r="B99" s="556"/>
      <c r="C99" s="556"/>
      <c r="D99" s="556"/>
      <c r="E99" s="549"/>
      <c r="F99" s="593"/>
      <c r="G99" s="593"/>
      <c r="H99" s="593"/>
      <c r="I99" s="586"/>
      <c r="J99" s="575"/>
      <c r="K99" s="575"/>
      <c r="L99" s="64" t="s">
        <v>390</v>
      </c>
    </row>
    <row r="100" spans="1:12">
      <c r="A100" s="593"/>
      <c r="B100" s="54" t="s">
        <v>383</v>
      </c>
      <c r="C100" s="54" t="s">
        <v>383</v>
      </c>
      <c r="D100" s="54" t="s">
        <v>383</v>
      </c>
      <c r="E100" s="460" t="s">
        <v>469</v>
      </c>
      <c r="F100" s="441" t="s">
        <v>1039</v>
      </c>
      <c r="G100" s="441" t="s">
        <v>469</v>
      </c>
      <c r="H100" s="442" t="s">
        <v>554</v>
      </c>
      <c r="I100" s="443" t="s">
        <v>1058</v>
      </c>
      <c r="J100" s="443" t="s">
        <v>1699</v>
      </c>
      <c r="K100" s="443" t="s">
        <v>1700</v>
      </c>
      <c r="L100" s="64" t="s">
        <v>390</v>
      </c>
    </row>
    <row r="101" spans="1:12" ht="30">
      <c r="A101" s="593"/>
      <c r="B101" s="54" t="s">
        <v>383</v>
      </c>
      <c r="C101" s="162"/>
      <c r="D101" s="121">
        <v>24</v>
      </c>
      <c r="E101" s="54" t="s">
        <v>941</v>
      </c>
      <c r="F101" s="441" t="s">
        <v>1188</v>
      </c>
      <c r="G101" s="169" t="s">
        <v>941</v>
      </c>
      <c r="H101" s="431" t="s">
        <v>119</v>
      </c>
      <c r="I101" s="279" t="s">
        <v>1055</v>
      </c>
      <c r="J101" s="163" t="s">
        <v>389</v>
      </c>
      <c r="K101" s="163" t="s">
        <v>388</v>
      </c>
      <c r="L101" s="64"/>
    </row>
    <row r="102" spans="1:12">
      <c r="A102" s="593"/>
      <c r="B102" s="162"/>
      <c r="C102" s="121" t="s">
        <v>383</v>
      </c>
      <c r="D102" s="121" t="s">
        <v>383</v>
      </c>
      <c r="E102" s="121" t="s">
        <v>465</v>
      </c>
      <c r="F102" s="440" t="s">
        <v>1039</v>
      </c>
      <c r="G102" s="169" t="s">
        <v>465</v>
      </c>
      <c r="H102" s="169" t="s">
        <v>119</v>
      </c>
      <c r="I102" s="279" t="s">
        <v>1055</v>
      </c>
      <c r="J102" s="163" t="s">
        <v>387</v>
      </c>
      <c r="K102" s="163" t="s">
        <v>386</v>
      </c>
      <c r="L102" s="64"/>
    </row>
    <row r="103" spans="1:12" ht="30">
      <c r="A103" s="593"/>
      <c r="B103" s="54" t="s">
        <v>383</v>
      </c>
      <c r="C103" s="54" t="s">
        <v>383</v>
      </c>
      <c r="D103" s="54" t="s">
        <v>383</v>
      </c>
      <c r="E103" s="54" t="s">
        <v>459</v>
      </c>
      <c r="F103" s="256" t="s">
        <v>1040</v>
      </c>
      <c r="G103" s="169" t="s">
        <v>459</v>
      </c>
      <c r="H103" s="432" t="s">
        <v>554</v>
      </c>
      <c r="I103" s="279" t="s">
        <v>1675</v>
      </c>
      <c r="J103" s="163" t="s">
        <v>385</v>
      </c>
      <c r="K103" s="163" t="s">
        <v>384</v>
      </c>
      <c r="L103" s="64"/>
    </row>
    <row r="104" spans="1:12" ht="30">
      <c r="A104" s="593"/>
      <c r="B104" s="54" t="s">
        <v>383</v>
      </c>
      <c r="C104" s="54" t="s">
        <v>383</v>
      </c>
      <c r="D104" s="54" t="s">
        <v>383</v>
      </c>
      <c r="E104" s="54" t="s">
        <v>456</v>
      </c>
      <c r="F104" s="259" t="s">
        <v>1040</v>
      </c>
      <c r="G104" s="71" t="s">
        <v>456</v>
      </c>
      <c r="H104" s="432" t="s">
        <v>554</v>
      </c>
      <c r="I104" s="280" t="s">
        <v>1676</v>
      </c>
      <c r="J104" s="257" t="s">
        <v>381</v>
      </c>
      <c r="K104" s="70" t="s">
        <v>380</v>
      </c>
      <c r="L104" s="36"/>
    </row>
    <row r="105" spans="1:12">
      <c r="A105" s="593"/>
      <c r="B105" s="590" t="s">
        <v>379</v>
      </c>
      <c r="C105" s="591"/>
      <c r="D105" s="591"/>
      <c r="E105" s="61"/>
      <c r="F105" s="61"/>
      <c r="G105" s="104"/>
      <c r="H105" s="104"/>
      <c r="I105" s="104"/>
      <c r="J105" s="104"/>
      <c r="K105" s="159"/>
      <c r="L105" s="36"/>
    </row>
    <row r="106" spans="1:12">
      <c r="A106" s="593"/>
      <c r="B106" s="154">
        <v>3</v>
      </c>
      <c r="C106" s="162"/>
      <c r="D106" s="162"/>
      <c r="E106" s="160" t="s">
        <v>1518</v>
      </c>
      <c r="F106" s="592" t="s">
        <v>1041</v>
      </c>
      <c r="G106" s="577" t="s">
        <v>943</v>
      </c>
      <c r="H106" s="577" t="s">
        <v>554</v>
      </c>
      <c r="I106" s="585" t="s">
        <v>1061</v>
      </c>
      <c r="J106" s="574" t="s">
        <v>378</v>
      </c>
      <c r="K106" s="574" t="s">
        <v>377</v>
      </c>
      <c r="L106" s="36"/>
    </row>
    <row r="107" spans="1:12">
      <c r="A107" s="593"/>
      <c r="B107" s="162"/>
      <c r="C107" s="154">
        <v>3</v>
      </c>
      <c r="D107" s="162"/>
      <c r="E107" s="160" t="s">
        <v>1521</v>
      </c>
      <c r="F107" s="575"/>
      <c r="G107" s="575"/>
      <c r="H107" s="575"/>
      <c r="I107" s="586"/>
      <c r="J107" s="586"/>
      <c r="K107" s="575"/>
      <c r="L107" s="36"/>
    </row>
    <row r="108" spans="1:12">
      <c r="A108" s="593"/>
      <c r="B108" s="162"/>
      <c r="C108" s="162"/>
      <c r="D108" s="154">
        <v>3</v>
      </c>
      <c r="E108" s="160" t="s">
        <v>449</v>
      </c>
      <c r="F108" s="576"/>
      <c r="G108" s="576"/>
      <c r="H108" s="576"/>
      <c r="I108" s="587"/>
      <c r="J108" s="587"/>
      <c r="K108" s="576"/>
      <c r="L108" s="36"/>
    </row>
    <row r="109" spans="1:12">
      <c r="A109" s="593"/>
      <c r="B109" s="154">
        <v>4</v>
      </c>
      <c r="C109" s="162"/>
      <c r="D109" s="162"/>
      <c r="E109" s="160" t="s">
        <v>1518</v>
      </c>
      <c r="F109" s="592" t="s">
        <v>1041</v>
      </c>
      <c r="G109" s="577" t="s">
        <v>944</v>
      </c>
      <c r="H109" s="577" t="s">
        <v>554</v>
      </c>
      <c r="I109" s="574" t="s">
        <v>1062</v>
      </c>
      <c r="J109" s="574" t="s">
        <v>376</v>
      </c>
      <c r="K109" s="574" t="s">
        <v>375</v>
      </c>
      <c r="L109" s="36"/>
    </row>
    <row r="110" spans="1:12">
      <c r="A110" s="593"/>
      <c r="B110" s="162"/>
      <c r="C110" s="154">
        <v>4</v>
      </c>
      <c r="D110" s="162"/>
      <c r="E110" s="160" t="s">
        <v>1521</v>
      </c>
      <c r="F110" s="575"/>
      <c r="G110" s="575"/>
      <c r="H110" s="575"/>
      <c r="I110" s="586"/>
      <c r="J110" s="586"/>
      <c r="K110" s="575"/>
      <c r="L110" s="36"/>
    </row>
    <row r="111" spans="1:12">
      <c r="A111" s="593"/>
      <c r="B111" s="162"/>
      <c r="C111" s="162"/>
      <c r="D111" s="154">
        <v>4</v>
      </c>
      <c r="E111" s="160" t="s">
        <v>449</v>
      </c>
      <c r="F111" s="576"/>
      <c r="G111" s="576"/>
      <c r="H111" s="576"/>
      <c r="I111" s="587"/>
      <c r="J111" s="587"/>
      <c r="K111" s="576"/>
      <c r="L111" s="36"/>
    </row>
    <row r="112" spans="1:12" ht="45">
      <c r="A112" s="593"/>
      <c r="B112" s="154">
        <v>5</v>
      </c>
      <c r="C112" s="154">
        <v>5</v>
      </c>
      <c r="D112" s="162"/>
      <c r="E112" s="121" t="s">
        <v>1522</v>
      </c>
      <c r="F112" s="278" t="s">
        <v>1042</v>
      </c>
      <c r="G112" s="71" t="s">
        <v>1522</v>
      </c>
      <c r="H112" s="71" t="s">
        <v>554</v>
      </c>
      <c r="I112" s="279" t="s">
        <v>1063</v>
      </c>
      <c r="J112" s="163" t="s">
        <v>374</v>
      </c>
      <c r="K112" s="163" t="s">
        <v>373</v>
      </c>
      <c r="L112" s="138" t="s">
        <v>372</v>
      </c>
    </row>
    <row r="113" spans="1:13" ht="45">
      <c r="A113" s="593"/>
      <c r="B113" s="154">
        <v>6</v>
      </c>
      <c r="C113" s="154">
        <v>6</v>
      </c>
      <c r="D113" s="154">
        <v>6</v>
      </c>
      <c r="E113" s="298" t="s">
        <v>1110</v>
      </c>
      <c r="F113" s="278" t="s">
        <v>1043</v>
      </c>
      <c r="G113" s="71" t="s">
        <v>945</v>
      </c>
      <c r="H113" s="71" t="s">
        <v>554</v>
      </c>
      <c r="I113" s="258" t="s">
        <v>1058</v>
      </c>
      <c r="J113" s="163" t="s">
        <v>371</v>
      </c>
      <c r="K113" s="163" t="s">
        <v>370</v>
      </c>
      <c r="L113" s="104"/>
      <c r="M113" s="64"/>
    </row>
    <row r="114" spans="1:13" ht="30">
      <c r="A114" s="593"/>
      <c r="B114" s="154">
        <v>7</v>
      </c>
      <c r="C114" s="154">
        <v>7</v>
      </c>
      <c r="D114" s="154">
        <v>7</v>
      </c>
      <c r="E114" s="300" t="s">
        <v>1111</v>
      </c>
      <c r="F114" s="278" t="s">
        <v>1044</v>
      </c>
      <c r="G114" s="71" t="s">
        <v>946</v>
      </c>
      <c r="H114" s="71" t="s">
        <v>554</v>
      </c>
      <c r="I114" s="262" t="s">
        <v>1058</v>
      </c>
      <c r="J114" s="163" t="s">
        <v>369</v>
      </c>
      <c r="K114" s="163" t="s">
        <v>368</v>
      </c>
      <c r="L114" s="36"/>
    </row>
    <row r="115" spans="1:13" ht="60">
      <c r="A115" s="593"/>
      <c r="B115" s="372" t="s">
        <v>1534</v>
      </c>
      <c r="C115" s="154">
        <v>9</v>
      </c>
      <c r="D115" s="154">
        <v>9</v>
      </c>
      <c r="E115" s="168" t="s">
        <v>1117</v>
      </c>
      <c r="F115" s="296" t="s">
        <v>1112</v>
      </c>
      <c r="G115" s="71" t="s">
        <v>947</v>
      </c>
      <c r="H115" s="71" t="s">
        <v>554</v>
      </c>
      <c r="I115" s="262" t="s">
        <v>1058</v>
      </c>
      <c r="J115" s="163" t="s">
        <v>367</v>
      </c>
      <c r="K115" s="163" t="s">
        <v>1305</v>
      </c>
      <c r="L115" s="127"/>
    </row>
    <row r="116" spans="1:13" ht="60">
      <c r="A116" s="593"/>
      <c r="B116" s="372" t="s">
        <v>1535</v>
      </c>
      <c r="C116" s="154">
        <v>10</v>
      </c>
      <c r="D116" s="154">
        <v>10</v>
      </c>
      <c r="E116" s="168" t="s">
        <v>1117</v>
      </c>
      <c r="F116" s="296" t="s">
        <v>1113</v>
      </c>
      <c r="G116" s="71" t="s">
        <v>948</v>
      </c>
      <c r="H116" s="71" t="s">
        <v>554</v>
      </c>
      <c r="I116" s="262" t="s">
        <v>1058</v>
      </c>
      <c r="J116" s="163" t="s">
        <v>366</v>
      </c>
      <c r="K116" s="163" t="s">
        <v>1306</v>
      </c>
      <c r="L116" s="127"/>
    </row>
    <row r="117" spans="1:13" ht="30">
      <c r="A117" s="593"/>
      <c r="B117" s="154">
        <v>11</v>
      </c>
      <c r="C117" s="154">
        <v>11</v>
      </c>
      <c r="D117" s="154">
        <v>11</v>
      </c>
      <c r="E117" s="54" t="s">
        <v>949</v>
      </c>
      <c r="F117" s="278" t="s">
        <v>1045</v>
      </c>
      <c r="G117" s="71" t="s">
        <v>949</v>
      </c>
      <c r="H117" s="71" t="s">
        <v>554</v>
      </c>
      <c r="I117" s="258" t="s">
        <v>1062</v>
      </c>
      <c r="J117" s="163" t="s">
        <v>365</v>
      </c>
      <c r="K117" s="163" t="s">
        <v>364</v>
      </c>
      <c r="L117" s="36"/>
    </row>
    <row r="118" spans="1:13" ht="45">
      <c r="A118" s="593"/>
      <c r="B118" s="154">
        <v>12</v>
      </c>
      <c r="C118" s="154">
        <v>12</v>
      </c>
      <c r="D118" s="154">
        <v>12</v>
      </c>
      <c r="E118" s="168" t="s">
        <v>1116</v>
      </c>
      <c r="F118" s="296" t="s">
        <v>1133</v>
      </c>
      <c r="G118" s="71" t="s">
        <v>950</v>
      </c>
      <c r="H118" s="71" t="s">
        <v>554</v>
      </c>
      <c r="I118" s="279" t="s">
        <v>1064</v>
      </c>
      <c r="J118" s="163" t="s">
        <v>363</v>
      </c>
      <c r="K118" s="163" t="s">
        <v>362</v>
      </c>
      <c r="L118" s="36"/>
    </row>
    <row r="119" spans="1:13" ht="45">
      <c r="A119" s="593"/>
      <c r="B119" s="154">
        <v>13</v>
      </c>
      <c r="C119" s="154">
        <v>13</v>
      </c>
      <c r="D119" s="154">
        <v>13</v>
      </c>
      <c r="E119" s="168" t="s">
        <v>951</v>
      </c>
      <c r="F119" s="296" t="s">
        <v>1132</v>
      </c>
      <c r="G119" s="71" t="s">
        <v>952</v>
      </c>
      <c r="H119" s="71" t="s">
        <v>554</v>
      </c>
      <c r="I119" s="258" t="s">
        <v>1065</v>
      </c>
      <c r="J119" s="163" t="s">
        <v>361</v>
      </c>
      <c r="K119" s="163" t="s">
        <v>360</v>
      </c>
      <c r="L119" s="36"/>
    </row>
    <row r="120" spans="1:13">
      <c r="A120" s="593"/>
      <c r="B120" s="154">
        <v>14</v>
      </c>
      <c r="C120" s="154">
        <v>14</v>
      </c>
      <c r="D120" s="154">
        <v>14</v>
      </c>
      <c r="E120" s="54" t="s">
        <v>359</v>
      </c>
      <c r="F120" s="259" t="s">
        <v>1048</v>
      </c>
      <c r="G120" s="71" t="s">
        <v>957</v>
      </c>
      <c r="H120" s="71" t="s">
        <v>554</v>
      </c>
      <c r="I120" s="262" t="s">
        <v>1058</v>
      </c>
      <c r="J120" s="163" t="s">
        <v>358</v>
      </c>
      <c r="K120" s="163" t="s">
        <v>1316</v>
      </c>
      <c r="L120" s="64"/>
    </row>
    <row r="121" spans="1:13" ht="30">
      <c r="A121" s="593"/>
      <c r="B121" s="167">
        <v>15</v>
      </c>
      <c r="C121" s="167">
        <v>16</v>
      </c>
      <c r="D121" s="427">
        <v>16</v>
      </c>
      <c r="E121" s="54" t="s">
        <v>956</v>
      </c>
      <c r="F121" s="278" t="s">
        <v>1041</v>
      </c>
      <c r="G121" s="71" t="s">
        <v>958</v>
      </c>
      <c r="H121" s="71" t="s">
        <v>554</v>
      </c>
      <c r="I121" s="262" t="s">
        <v>1058</v>
      </c>
      <c r="J121" s="163" t="s">
        <v>357</v>
      </c>
      <c r="K121" s="163" t="s">
        <v>1307</v>
      </c>
      <c r="L121" s="64"/>
    </row>
    <row r="122" spans="1:13" ht="30">
      <c r="A122" s="593"/>
      <c r="B122" s="167">
        <v>16</v>
      </c>
      <c r="C122" s="167">
        <v>18</v>
      </c>
      <c r="D122" s="154">
        <v>18</v>
      </c>
      <c r="E122" s="160" t="s">
        <v>959</v>
      </c>
      <c r="F122" s="256" t="s">
        <v>1040</v>
      </c>
      <c r="G122" s="71" t="s">
        <v>960</v>
      </c>
      <c r="H122" s="71" t="s">
        <v>554</v>
      </c>
      <c r="I122" s="262" t="s">
        <v>1058</v>
      </c>
      <c r="J122" s="163" t="s">
        <v>356</v>
      </c>
      <c r="K122" s="163" t="s">
        <v>1308</v>
      </c>
      <c r="L122" s="64"/>
    </row>
    <row r="123" spans="1:13" ht="30">
      <c r="A123" s="593"/>
      <c r="B123" s="162"/>
      <c r="C123" s="162"/>
      <c r="D123" s="161">
        <v>20</v>
      </c>
      <c r="E123" s="121" t="s">
        <v>964</v>
      </c>
      <c r="F123" s="278" t="s">
        <v>1041</v>
      </c>
      <c r="G123" s="71" t="s">
        <v>964</v>
      </c>
      <c r="H123" s="71" t="s">
        <v>554</v>
      </c>
      <c r="I123" s="279" t="s">
        <v>1061</v>
      </c>
      <c r="J123" s="163" t="s">
        <v>355</v>
      </c>
      <c r="K123" s="163" t="s">
        <v>354</v>
      </c>
      <c r="L123" s="36" t="s">
        <v>351</v>
      </c>
    </row>
    <row r="124" spans="1:13" ht="30">
      <c r="A124" s="593"/>
      <c r="B124" s="162"/>
      <c r="C124" s="162"/>
      <c r="D124" s="161">
        <v>20</v>
      </c>
      <c r="E124" s="121" t="s">
        <v>966</v>
      </c>
      <c r="F124" s="278" t="s">
        <v>1049</v>
      </c>
      <c r="G124" s="71" t="s">
        <v>966</v>
      </c>
      <c r="H124" s="71" t="s">
        <v>554</v>
      </c>
      <c r="I124" s="258" t="s">
        <v>1062</v>
      </c>
      <c r="J124" s="163" t="s">
        <v>353</v>
      </c>
      <c r="K124" s="163" t="s">
        <v>352</v>
      </c>
      <c r="L124" s="36" t="s">
        <v>351</v>
      </c>
    </row>
    <row r="125" spans="1:13" ht="60">
      <c r="A125" s="593"/>
      <c r="B125" s="166">
        <v>17</v>
      </c>
      <c r="C125" s="166">
        <v>21</v>
      </c>
      <c r="D125" s="161">
        <v>20</v>
      </c>
      <c r="E125" s="124" t="s">
        <v>965</v>
      </c>
      <c r="F125" s="278" t="s">
        <v>1639</v>
      </c>
      <c r="G125" s="71" t="s">
        <v>965</v>
      </c>
      <c r="H125" s="71" t="s">
        <v>554</v>
      </c>
      <c r="I125" s="258" t="s">
        <v>1062</v>
      </c>
      <c r="J125" s="163" t="s">
        <v>350</v>
      </c>
      <c r="K125" s="163" t="s">
        <v>349</v>
      </c>
      <c r="L125" s="165" t="s">
        <v>348</v>
      </c>
    </row>
    <row r="126" spans="1:13">
      <c r="A126" s="593"/>
      <c r="B126" s="162"/>
      <c r="C126" s="121" t="s">
        <v>1540</v>
      </c>
      <c r="D126" s="161">
        <v>20</v>
      </c>
      <c r="E126" s="54" t="s">
        <v>967</v>
      </c>
      <c r="F126" s="592" t="s">
        <v>1050</v>
      </c>
      <c r="G126" s="577" t="s">
        <v>967</v>
      </c>
      <c r="H126" s="577" t="s">
        <v>554</v>
      </c>
      <c r="I126" s="574" t="s">
        <v>1062</v>
      </c>
      <c r="J126" s="574" t="s">
        <v>347</v>
      </c>
      <c r="K126" s="574" t="s">
        <v>346</v>
      </c>
      <c r="L126" s="36"/>
    </row>
    <row r="127" spans="1:13">
      <c r="A127" s="593"/>
      <c r="B127" s="161" t="s">
        <v>1541</v>
      </c>
      <c r="C127" s="162"/>
      <c r="D127" s="162"/>
      <c r="E127" s="54" t="s">
        <v>1531</v>
      </c>
      <c r="F127" s="556"/>
      <c r="G127" s="576"/>
      <c r="H127" s="576"/>
      <c r="I127" s="556"/>
      <c r="J127" s="587"/>
      <c r="K127" s="576"/>
      <c r="L127" s="36"/>
    </row>
    <row r="128" spans="1:13">
      <c r="A128" s="593"/>
      <c r="B128" s="164"/>
      <c r="C128" s="161">
        <v>26</v>
      </c>
      <c r="D128" s="162"/>
      <c r="E128" s="54" t="s">
        <v>345</v>
      </c>
      <c r="F128" s="592" t="s">
        <v>1051</v>
      </c>
      <c r="G128" s="577" t="s">
        <v>342</v>
      </c>
      <c r="H128" s="577" t="s">
        <v>554</v>
      </c>
      <c r="I128" s="574" t="s">
        <v>1062</v>
      </c>
      <c r="J128" s="574" t="s">
        <v>344</v>
      </c>
      <c r="K128" s="574" t="s">
        <v>343</v>
      </c>
      <c r="L128" s="36"/>
    </row>
    <row r="129" spans="1:12">
      <c r="A129" s="593"/>
      <c r="B129" s="164"/>
      <c r="C129" s="164"/>
      <c r="D129" s="161">
        <v>26</v>
      </c>
      <c r="E129" s="54" t="s">
        <v>342</v>
      </c>
      <c r="F129" s="556"/>
      <c r="G129" s="576"/>
      <c r="H129" s="576"/>
      <c r="I129" s="556"/>
      <c r="J129" s="587"/>
      <c r="K129" s="576"/>
      <c r="L129" s="36"/>
    </row>
    <row r="130" spans="1:12" ht="45">
      <c r="A130" s="593"/>
      <c r="B130" s="164"/>
      <c r="C130" s="164"/>
      <c r="D130" s="161">
        <v>23</v>
      </c>
      <c r="E130" s="54" t="s">
        <v>968</v>
      </c>
      <c r="F130" s="278" t="s">
        <v>1052</v>
      </c>
      <c r="G130" s="71" t="s">
        <v>968</v>
      </c>
      <c r="H130" s="71" t="s">
        <v>554</v>
      </c>
      <c r="I130" s="279" t="s">
        <v>1063</v>
      </c>
      <c r="J130" s="163" t="s">
        <v>341</v>
      </c>
      <c r="K130" s="163" t="s">
        <v>340</v>
      </c>
      <c r="L130" s="36"/>
    </row>
    <row r="131" spans="1:12" ht="45">
      <c r="A131" s="593"/>
      <c r="B131" s="164"/>
      <c r="C131" s="164"/>
      <c r="D131" s="161">
        <v>27</v>
      </c>
      <c r="E131" s="54" t="s">
        <v>339</v>
      </c>
      <c r="F131" s="282" t="s">
        <v>1087</v>
      </c>
      <c r="G131" s="71" t="s">
        <v>971</v>
      </c>
      <c r="H131" s="71" t="s">
        <v>554</v>
      </c>
      <c r="I131" s="279" t="s">
        <v>1063</v>
      </c>
      <c r="J131" s="163" t="s">
        <v>338</v>
      </c>
      <c r="K131" s="163" t="s">
        <v>1311</v>
      </c>
      <c r="L131" s="36"/>
    </row>
    <row r="132" spans="1:12" ht="45">
      <c r="A132" s="593"/>
      <c r="B132" s="164"/>
      <c r="C132" s="164"/>
      <c r="D132" s="161">
        <v>28</v>
      </c>
      <c r="E132" s="160" t="s">
        <v>974</v>
      </c>
      <c r="F132" s="278" t="s">
        <v>1046</v>
      </c>
      <c r="G132" s="71" t="s">
        <v>975</v>
      </c>
      <c r="H132" s="259" t="s">
        <v>554</v>
      </c>
      <c r="I132" s="258" t="s">
        <v>1058</v>
      </c>
      <c r="J132" s="163" t="s">
        <v>337</v>
      </c>
      <c r="K132" s="163" t="s">
        <v>1309</v>
      </c>
      <c r="L132" s="36"/>
    </row>
    <row r="133" spans="1:12" ht="30">
      <c r="A133" s="593"/>
      <c r="B133" s="164"/>
      <c r="C133" s="164"/>
      <c r="D133" s="161">
        <v>29</v>
      </c>
      <c r="E133" s="160" t="s">
        <v>977</v>
      </c>
      <c r="F133" s="278" t="s">
        <v>1047</v>
      </c>
      <c r="G133" s="71" t="s">
        <v>976</v>
      </c>
      <c r="H133" s="259" t="s">
        <v>554</v>
      </c>
      <c r="I133" s="262" t="s">
        <v>1058</v>
      </c>
      <c r="J133" s="163" t="s">
        <v>336</v>
      </c>
      <c r="K133" s="163" t="s">
        <v>1310</v>
      </c>
      <c r="L133" s="36"/>
    </row>
    <row r="134" spans="1:12" ht="60">
      <c r="A134" s="593"/>
      <c r="B134" s="162"/>
      <c r="C134" s="162"/>
      <c r="D134" s="161">
        <v>42</v>
      </c>
      <c r="E134" s="288" t="s">
        <v>981</v>
      </c>
      <c r="F134" s="296" t="s">
        <v>1129</v>
      </c>
      <c r="G134" s="285" t="s">
        <v>980</v>
      </c>
      <c r="H134" s="285" t="s">
        <v>554</v>
      </c>
      <c r="I134" s="280" t="s">
        <v>1066</v>
      </c>
      <c r="J134" s="284" t="s">
        <v>335</v>
      </c>
      <c r="K134" s="284" t="s">
        <v>334</v>
      </c>
      <c r="L134" s="36"/>
    </row>
    <row r="135" spans="1:12" ht="63.75" customHeight="1">
      <c r="A135" s="593"/>
      <c r="B135" s="620"/>
      <c r="C135" s="620"/>
      <c r="D135" s="616">
        <v>255</v>
      </c>
      <c r="E135" s="618" t="s">
        <v>1726</v>
      </c>
      <c r="F135" s="289" t="s">
        <v>1723</v>
      </c>
      <c r="G135" s="450" t="s">
        <v>1089</v>
      </c>
      <c r="H135" s="450" t="s">
        <v>554</v>
      </c>
      <c r="I135" s="448" t="s">
        <v>1058</v>
      </c>
      <c r="J135" s="451" t="s">
        <v>1090</v>
      </c>
      <c r="K135" s="451" t="s">
        <v>1091</v>
      </c>
      <c r="L135" s="36"/>
    </row>
    <row r="136" spans="1:12" ht="45">
      <c r="A136" s="593"/>
      <c r="B136" s="549"/>
      <c r="C136" s="549"/>
      <c r="D136" s="617"/>
      <c r="E136" s="619"/>
      <c r="F136" s="289" t="s">
        <v>1724</v>
      </c>
      <c r="G136" s="450" t="s">
        <v>1718</v>
      </c>
      <c r="H136" s="312" t="s">
        <v>554</v>
      </c>
      <c r="I136" s="448" t="s">
        <v>1744</v>
      </c>
      <c r="J136" s="451" t="s">
        <v>1719</v>
      </c>
      <c r="K136" s="451" t="s">
        <v>1720</v>
      </c>
      <c r="L136" s="36"/>
    </row>
    <row r="137" spans="1:12" ht="14.25" customHeight="1">
      <c r="A137" s="159"/>
      <c r="B137" s="158"/>
      <c r="C137" s="158"/>
      <c r="D137" s="61"/>
      <c r="E137" s="61"/>
      <c r="F137" s="61"/>
      <c r="G137" s="104"/>
      <c r="H137" s="104"/>
      <c r="I137" s="104"/>
      <c r="J137" s="104"/>
      <c r="K137" s="104"/>
      <c r="L137" s="36"/>
    </row>
    <row r="138" spans="1:12" ht="45">
      <c r="A138" s="54" t="s">
        <v>333</v>
      </c>
      <c r="B138" s="583"/>
      <c r="C138" s="584"/>
      <c r="D138" s="582"/>
      <c r="E138" s="54" t="s">
        <v>332</v>
      </c>
      <c r="F138" s="281" t="s">
        <v>1040</v>
      </c>
      <c r="G138" s="157" t="s">
        <v>332</v>
      </c>
      <c r="H138" s="283" t="s">
        <v>382</v>
      </c>
      <c r="I138" s="280" t="s">
        <v>1067</v>
      </c>
      <c r="J138" s="70" t="s">
        <v>331</v>
      </c>
      <c r="K138" s="70" t="s">
        <v>330</v>
      </c>
      <c r="L138" s="36"/>
    </row>
    <row r="139" spans="1:12" ht="45">
      <c r="A139" s="54" t="s">
        <v>329</v>
      </c>
      <c r="B139" s="583"/>
      <c r="C139" s="584"/>
      <c r="D139" s="582"/>
      <c r="E139" s="54" t="s">
        <v>339</v>
      </c>
      <c r="F139" s="282" t="s">
        <v>1086</v>
      </c>
      <c r="G139" s="157" t="s">
        <v>328</v>
      </c>
      <c r="H139" s="283" t="s">
        <v>382</v>
      </c>
      <c r="I139" s="280" t="s">
        <v>1067</v>
      </c>
      <c r="J139" s="70" t="s">
        <v>327</v>
      </c>
      <c r="K139" s="70" t="s">
        <v>326</v>
      </c>
      <c r="L139" s="36"/>
    </row>
    <row r="140" spans="1:12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36"/>
    </row>
    <row r="141" spans="1:12">
      <c r="A141" s="557" t="s">
        <v>325</v>
      </c>
      <c r="B141" s="156" t="s">
        <v>324</v>
      </c>
      <c r="C141" s="155"/>
      <c r="D141" s="155"/>
      <c r="E141" s="61"/>
      <c r="F141" s="61"/>
      <c r="G141" s="104"/>
      <c r="H141" s="104"/>
      <c r="I141" s="104"/>
      <c r="J141" s="104"/>
      <c r="K141" s="104"/>
      <c r="L141" s="36"/>
    </row>
    <row r="142" spans="1:12">
      <c r="A142" s="576"/>
      <c r="B142" s="154">
        <v>77</v>
      </c>
      <c r="C142" s="581"/>
      <c r="D142" s="582"/>
      <c r="E142" s="54" t="s">
        <v>323</v>
      </c>
      <c r="F142" s="259" t="s">
        <v>1040</v>
      </c>
      <c r="G142" s="71" t="s">
        <v>322</v>
      </c>
      <c r="H142" s="259" t="s">
        <v>554</v>
      </c>
      <c r="I142" s="280" t="s">
        <v>1058</v>
      </c>
      <c r="J142" s="70" t="s">
        <v>321</v>
      </c>
      <c r="K142" s="70" t="s">
        <v>1317</v>
      </c>
      <c r="L142" s="36"/>
    </row>
    <row r="143" spans="1:12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36"/>
    </row>
    <row r="144" spans="1:12">
      <c r="A144" s="557" t="s">
        <v>320</v>
      </c>
      <c r="B144" s="154" t="s">
        <v>319</v>
      </c>
      <c r="C144" s="573" t="s">
        <v>318</v>
      </c>
      <c r="D144" s="573"/>
      <c r="E144" s="153"/>
      <c r="F144" s="61"/>
      <c r="G144" s="104"/>
      <c r="H144" s="104"/>
      <c r="I144" s="104"/>
      <c r="J144" s="104"/>
      <c r="K144" s="104"/>
      <c r="L144" s="36"/>
    </row>
    <row r="145" spans="1:12" ht="60">
      <c r="A145" s="575"/>
      <c r="B145" s="634">
        <v>1</v>
      </c>
      <c r="C145" s="583">
        <v>1</v>
      </c>
      <c r="D145" s="589"/>
      <c r="E145" s="74" t="s">
        <v>306</v>
      </c>
      <c r="F145" s="278" t="s">
        <v>1136</v>
      </c>
      <c r="G145" s="71" t="s">
        <v>317</v>
      </c>
      <c r="H145" s="259" t="s">
        <v>554</v>
      </c>
      <c r="I145" s="359" t="s">
        <v>1744</v>
      </c>
      <c r="J145" s="70" t="s">
        <v>316</v>
      </c>
      <c r="K145" s="70" t="s">
        <v>1318</v>
      </c>
      <c r="L145" s="152"/>
    </row>
    <row r="146" spans="1:12" ht="60">
      <c r="A146" s="575"/>
      <c r="B146" s="593"/>
      <c r="C146" s="583">
        <v>2</v>
      </c>
      <c r="D146" s="589"/>
      <c r="E146" s="74" t="s">
        <v>306</v>
      </c>
      <c r="F146" s="259" t="s">
        <v>1053</v>
      </c>
      <c r="G146" s="71" t="s">
        <v>315</v>
      </c>
      <c r="H146" s="259" t="s">
        <v>554</v>
      </c>
      <c r="I146" s="359" t="s">
        <v>1744</v>
      </c>
      <c r="J146" s="70" t="s">
        <v>314</v>
      </c>
      <c r="K146" s="70" t="s">
        <v>1319</v>
      </c>
      <c r="L146" s="104"/>
    </row>
    <row r="147" spans="1:12" ht="60">
      <c r="A147" s="575"/>
      <c r="B147" s="593"/>
      <c r="C147" s="583">
        <v>3</v>
      </c>
      <c r="D147" s="589"/>
      <c r="E147" s="74" t="s">
        <v>306</v>
      </c>
      <c r="F147" s="259" t="s">
        <v>1053</v>
      </c>
      <c r="G147" s="71" t="s">
        <v>313</v>
      </c>
      <c r="H147" s="259" t="s">
        <v>554</v>
      </c>
      <c r="I147" s="359" t="s">
        <v>1744</v>
      </c>
      <c r="J147" s="70" t="s">
        <v>312</v>
      </c>
      <c r="K147" s="70" t="s">
        <v>1320</v>
      </c>
      <c r="L147" s="104"/>
    </row>
    <row r="148" spans="1:12" ht="60">
      <c r="A148" s="575"/>
      <c r="B148" s="593"/>
      <c r="C148" s="583">
        <v>4</v>
      </c>
      <c r="D148" s="589"/>
      <c r="E148" s="74" t="s">
        <v>306</v>
      </c>
      <c r="F148" s="259" t="s">
        <v>1053</v>
      </c>
      <c r="G148" s="151" t="s">
        <v>311</v>
      </c>
      <c r="H148" s="259" t="s">
        <v>554</v>
      </c>
      <c r="I148" s="359" t="s">
        <v>1744</v>
      </c>
      <c r="J148" s="70" t="s">
        <v>310</v>
      </c>
      <c r="K148" s="70" t="s">
        <v>1321</v>
      </c>
      <c r="L148" s="104"/>
    </row>
    <row r="149" spans="1:12" ht="60">
      <c r="A149" s="575"/>
      <c r="B149" s="593"/>
      <c r="C149" s="583">
        <v>5</v>
      </c>
      <c r="D149" s="589"/>
      <c r="E149" s="74" t="s">
        <v>306</v>
      </c>
      <c r="F149" s="259" t="s">
        <v>1053</v>
      </c>
      <c r="G149" s="151" t="s">
        <v>309</v>
      </c>
      <c r="H149" s="259" t="s">
        <v>554</v>
      </c>
      <c r="I149" s="359" t="s">
        <v>1744</v>
      </c>
      <c r="J149" s="70" t="s">
        <v>308</v>
      </c>
      <c r="K149" s="70" t="s">
        <v>1322</v>
      </c>
      <c r="L149" s="104"/>
    </row>
    <row r="150" spans="1:12" ht="30">
      <c r="A150" s="575"/>
      <c r="B150" s="593"/>
      <c r="C150" s="628">
        <v>6</v>
      </c>
      <c r="D150" s="629"/>
      <c r="E150" s="536" t="s">
        <v>306</v>
      </c>
      <c r="F150" s="418" t="s">
        <v>1053</v>
      </c>
      <c r="G150" s="304" t="s">
        <v>1139</v>
      </c>
      <c r="H150" s="418" t="s">
        <v>554</v>
      </c>
      <c r="I150" s="417" t="s">
        <v>1744</v>
      </c>
      <c r="J150" s="419" t="s">
        <v>307</v>
      </c>
      <c r="K150" s="419" t="s">
        <v>1323</v>
      </c>
      <c r="L150" s="104"/>
    </row>
    <row r="151" spans="1:12" ht="30">
      <c r="A151" s="575"/>
      <c r="B151" s="593"/>
      <c r="C151" s="630"/>
      <c r="D151" s="631"/>
      <c r="E151" s="627"/>
      <c r="F151" s="287" t="s">
        <v>1687</v>
      </c>
      <c r="G151" s="304" t="s">
        <v>1689</v>
      </c>
      <c r="H151" s="442" t="s">
        <v>554</v>
      </c>
      <c r="I151" s="439" t="s">
        <v>1061</v>
      </c>
      <c r="J151" s="443" t="s">
        <v>1688</v>
      </c>
      <c r="K151" s="443" t="s">
        <v>1694</v>
      </c>
      <c r="L151" s="104"/>
    </row>
    <row r="152" spans="1:12" ht="30">
      <c r="A152" s="575"/>
      <c r="B152" s="593"/>
      <c r="C152" s="630"/>
      <c r="D152" s="631"/>
      <c r="E152" s="627"/>
      <c r="F152" s="287" t="s">
        <v>1687</v>
      </c>
      <c r="G152" s="304" t="s">
        <v>1690</v>
      </c>
      <c r="H152" s="442" t="s">
        <v>554</v>
      </c>
      <c r="I152" s="439" t="s">
        <v>1061</v>
      </c>
      <c r="J152" s="443" t="s">
        <v>1688</v>
      </c>
      <c r="K152" s="443" t="s">
        <v>1695</v>
      </c>
      <c r="L152" s="104"/>
    </row>
    <row r="153" spans="1:12" ht="30">
      <c r="A153" s="575"/>
      <c r="B153" s="593"/>
      <c r="C153" s="630"/>
      <c r="D153" s="631"/>
      <c r="E153" s="627"/>
      <c r="F153" s="287" t="s">
        <v>1687</v>
      </c>
      <c r="G153" s="304" t="s">
        <v>1691</v>
      </c>
      <c r="H153" s="442" t="s">
        <v>554</v>
      </c>
      <c r="I153" s="439" t="s">
        <v>1061</v>
      </c>
      <c r="J153" s="443" t="s">
        <v>1688</v>
      </c>
      <c r="K153" s="443" t="s">
        <v>1696</v>
      </c>
      <c r="L153" s="104"/>
    </row>
    <row r="154" spans="1:12" ht="30">
      <c r="A154" s="575"/>
      <c r="B154" s="593"/>
      <c r="C154" s="630"/>
      <c r="D154" s="631"/>
      <c r="E154" s="627"/>
      <c r="F154" s="287" t="s">
        <v>1687</v>
      </c>
      <c r="G154" s="304" t="s">
        <v>1692</v>
      </c>
      <c r="H154" s="442" t="s">
        <v>554</v>
      </c>
      <c r="I154" s="439" t="s">
        <v>1061</v>
      </c>
      <c r="J154" s="443" t="s">
        <v>1688</v>
      </c>
      <c r="K154" s="443" t="s">
        <v>1697</v>
      </c>
      <c r="L154" s="104"/>
    </row>
    <row r="155" spans="1:12" ht="30">
      <c r="A155" s="575"/>
      <c r="B155" s="593"/>
      <c r="C155" s="630"/>
      <c r="D155" s="631"/>
      <c r="E155" s="627"/>
      <c r="F155" s="287" t="s">
        <v>1687</v>
      </c>
      <c r="G155" s="304" t="s">
        <v>1693</v>
      </c>
      <c r="H155" s="442" t="s">
        <v>554</v>
      </c>
      <c r="I155" s="439" t="s">
        <v>1061</v>
      </c>
      <c r="J155" s="443" t="s">
        <v>1688</v>
      </c>
      <c r="K155" s="443" t="s">
        <v>1698</v>
      </c>
      <c r="L155" s="104"/>
    </row>
    <row r="156" spans="1:12" ht="75">
      <c r="A156" s="575"/>
      <c r="B156" s="593"/>
      <c r="C156" s="632"/>
      <c r="D156" s="633"/>
      <c r="E156" s="537"/>
      <c r="F156" s="287" t="s">
        <v>1636</v>
      </c>
      <c r="G156" s="418" t="s">
        <v>1089</v>
      </c>
      <c r="H156" s="418" t="s">
        <v>554</v>
      </c>
      <c r="I156" s="417" t="s">
        <v>1058</v>
      </c>
      <c r="J156" s="419" t="s">
        <v>1090</v>
      </c>
      <c r="K156" s="419" t="s">
        <v>1091</v>
      </c>
      <c r="L156" s="104"/>
    </row>
    <row r="157" spans="1:12" ht="60">
      <c r="A157" s="575"/>
      <c r="B157" s="593"/>
      <c r="C157" s="593">
        <v>7</v>
      </c>
      <c r="D157" s="593"/>
      <c r="E157" s="74" t="s">
        <v>401</v>
      </c>
      <c r="F157" s="311" t="s">
        <v>1085</v>
      </c>
      <c r="G157" s="71" t="s">
        <v>305</v>
      </c>
      <c r="H157" s="312" t="s">
        <v>119</v>
      </c>
      <c r="I157" s="280" t="s">
        <v>1192</v>
      </c>
      <c r="J157" s="70" t="s">
        <v>304</v>
      </c>
      <c r="K157" s="70" t="s">
        <v>303</v>
      </c>
      <c r="L157" s="63"/>
    </row>
    <row r="158" spans="1:12" ht="45">
      <c r="A158" s="556"/>
      <c r="B158" s="449">
        <v>5</v>
      </c>
      <c r="C158" s="593">
        <v>1</v>
      </c>
      <c r="D158" s="594"/>
      <c r="E158" s="452" t="s">
        <v>1717</v>
      </c>
      <c r="F158" s="311" t="s">
        <v>1722</v>
      </c>
      <c r="G158" s="450" t="s">
        <v>1718</v>
      </c>
      <c r="H158" s="312" t="s">
        <v>554</v>
      </c>
      <c r="I158" s="448" t="s">
        <v>1744</v>
      </c>
      <c r="J158" s="451" t="s">
        <v>1719</v>
      </c>
      <c r="K158" s="451" t="s">
        <v>1720</v>
      </c>
      <c r="L158" s="63"/>
    </row>
    <row r="160" spans="1:12">
      <c r="A160" s="386" t="s">
        <v>1517</v>
      </c>
      <c r="B160" s="387"/>
      <c r="C160" s="127"/>
      <c r="D160" s="64"/>
      <c r="E160" s="64"/>
    </row>
    <row r="161" spans="1:13" ht="15.75" thickBot="1">
      <c r="B161" s="36"/>
      <c r="C161" s="36"/>
      <c r="D161" s="66"/>
      <c r="E161" s="66"/>
      <c r="G161" s="36"/>
      <c r="M161" s="64"/>
    </row>
    <row r="162" spans="1:13">
      <c r="A162" s="175" t="s">
        <v>488</v>
      </c>
      <c r="B162" s="174" t="s">
        <v>396</v>
      </c>
    </row>
    <row r="163" spans="1:13">
      <c r="A163" s="186" t="s">
        <v>487</v>
      </c>
      <c r="B163" s="370" t="s">
        <v>396</v>
      </c>
    </row>
    <row r="164" spans="1:13">
      <c r="A164" s="56" t="s">
        <v>414</v>
      </c>
      <c r="B164" s="370" t="s">
        <v>408</v>
      </c>
    </row>
    <row r="165" spans="1:13">
      <c r="A165" s="56" t="s">
        <v>1513</v>
      </c>
      <c r="B165" s="370" t="s">
        <v>1514</v>
      </c>
      <c r="C165" s="66" t="s">
        <v>1585</v>
      </c>
    </row>
    <row r="166" spans="1:13">
      <c r="A166" s="56" t="s">
        <v>1584</v>
      </c>
      <c r="B166" s="414" t="s">
        <v>396</v>
      </c>
      <c r="C166" s="66" t="s">
        <v>1585</v>
      </c>
    </row>
    <row r="167" spans="1:13">
      <c r="A167" s="56" t="s">
        <v>486</v>
      </c>
      <c r="B167" s="370" t="s">
        <v>476</v>
      </c>
      <c r="C167" s="36"/>
    </row>
    <row r="168" spans="1:13">
      <c r="A168" s="56" t="s">
        <v>484</v>
      </c>
      <c r="B168" s="370" t="s">
        <v>483</v>
      </c>
    </row>
    <row r="169" spans="1:13">
      <c r="A169" s="56" t="s">
        <v>481</v>
      </c>
      <c r="B169" s="370" t="s">
        <v>471</v>
      </c>
    </row>
    <row r="170" spans="1:13">
      <c r="A170" s="56" t="s">
        <v>479</v>
      </c>
      <c r="B170" s="370" t="s">
        <v>476</v>
      </c>
    </row>
    <row r="171" spans="1:13">
      <c r="A171" s="56" t="s">
        <v>477</v>
      </c>
      <c r="B171" s="370" t="s">
        <v>476</v>
      </c>
    </row>
    <row r="172" spans="1:13">
      <c r="A172" s="56" t="s">
        <v>474</v>
      </c>
      <c r="B172" s="370" t="s">
        <v>471</v>
      </c>
    </row>
    <row r="173" spans="1:13">
      <c r="A173" s="56" t="s">
        <v>472</v>
      </c>
      <c r="B173" s="370" t="s">
        <v>471</v>
      </c>
    </row>
    <row r="174" spans="1:13">
      <c r="A174" s="56" t="s">
        <v>469</v>
      </c>
      <c r="B174" s="370" t="s">
        <v>461</v>
      </c>
      <c r="D174" s="396"/>
      <c r="E174" s="397"/>
      <c r="F174" s="397"/>
      <c r="G174" s="397"/>
    </row>
    <row r="175" spans="1:13">
      <c r="A175" s="56" t="s">
        <v>1586</v>
      </c>
      <c r="B175" s="414" t="s">
        <v>1514</v>
      </c>
      <c r="C175" s="66" t="s">
        <v>1585</v>
      </c>
      <c r="D175" s="396"/>
      <c r="E175" s="397"/>
      <c r="F175" s="397"/>
      <c r="G175" s="397"/>
    </row>
    <row r="176" spans="1:13">
      <c r="A176" s="56" t="s">
        <v>941</v>
      </c>
      <c r="B176" s="370" t="s">
        <v>1514</v>
      </c>
      <c r="C176" s="36"/>
      <c r="D176" s="396"/>
      <c r="E176" s="396"/>
      <c r="F176" s="397"/>
      <c r="G176" s="397"/>
    </row>
    <row r="177" spans="1:8">
      <c r="A177" s="56" t="s">
        <v>459</v>
      </c>
      <c r="B177" s="370" t="s">
        <v>458</v>
      </c>
    </row>
    <row r="178" spans="1:8">
      <c r="A178" s="56" t="s">
        <v>456</v>
      </c>
      <c r="B178" s="370" t="s">
        <v>400</v>
      </c>
    </row>
    <row r="179" spans="1:8" ht="15.75" thickBot="1">
      <c r="A179" s="373" t="s">
        <v>1515</v>
      </c>
      <c r="B179" s="369" t="s">
        <v>461</v>
      </c>
      <c r="C179" s="66" t="s">
        <v>1585</v>
      </c>
    </row>
    <row r="180" spans="1:8" ht="15.75" thickBot="1">
      <c r="A180" s="185" t="s">
        <v>406</v>
      </c>
      <c r="B180" s="371"/>
      <c r="D180" s="188" t="s">
        <v>1630</v>
      </c>
      <c r="F180" s="183" t="s">
        <v>453</v>
      </c>
      <c r="G180" s="174" t="s">
        <v>450</v>
      </c>
      <c r="H180" s="389" t="s">
        <v>1518</v>
      </c>
    </row>
    <row r="181" spans="1:8">
      <c r="D181" s="388" t="s">
        <v>1631</v>
      </c>
      <c r="F181" s="237" t="s">
        <v>451</v>
      </c>
      <c r="G181" s="370" t="s">
        <v>450</v>
      </c>
      <c r="H181" s="302" t="s">
        <v>1518</v>
      </c>
    </row>
    <row r="182" spans="1:8">
      <c r="D182" s="392" t="s">
        <v>1520</v>
      </c>
      <c r="F182" s="385" t="s">
        <v>1519</v>
      </c>
      <c r="G182" s="370" t="s">
        <v>396</v>
      </c>
      <c r="H182" s="302" t="s">
        <v>1522</v>
      </c>
    </row>
    <row r="183" spans="1:8" ht="29.25">
      <c r="F183" s="237" t="s">
        <v>447</v>
      </c>
      <c r="G183" s="124" t="s">
        <v>955</v>
      </c>
      <c r="H183" s="390" t="s">
        <v>1110</v>
      </c>
    </row>
    <row r="184" spans="1:8">
      <c r="F184" s="237" t="s">
        <v>445</v>
      </c>
      <c r="G184" s="124" t="s">
        <v>955</v>
      </c>
      <c r="H184" s="391" t="s">
        <v>1111</v>
      </c>
    </row>
    <row r="185" spans="1:8">
      <c r="F185" s="393" t="s">
        <v>443</v>
      </c>
      <c r="G185" s="205" t="s">
        <v>1523</v>
      </c>
      <c r="H185" s="302" t="s">
        <v>1524</v>
      </c>
    </row>
    <row r="186" spans="1:8">
      <c r="F186" s="393" t="s">
        <v>441</v>
      </c>
      <c r="G186" s="205" t="s">
        <v>1523</v>
      </c>
      <c r="H186" s="302" t="s">
        <v>1524</v>
      </c>
    </row>
    <row r="187" spans="1:8">
      <c r="F187" s="237" t="s">
        <v>440</v>
      </c>
      <c r="G187" s="168" t="s">
        <v>396</v>
      </c>
      <c r="H187" s="225" t="s">
        <v>949</v>
      </c>
    </row>
    <row r="188" spans="1:8" ht="45">
      <c r="F188" s="247" t="s">
        <v>439</v>
      </c>
      <c r="G188" s="168" t="s">
        <v>953</v>
      </c>
      <c r="H188" s="302" t="s">
        <v>1116</v>
      </c>
    </row>
    <row r="189" spans="1:8" ht="45">
      <c r="F189" s="393" t="s">
        <v>438</v>
      </c>
      <c r="G189" s="168" t="s">
        <v>1525</v>
      </c>
      <c r="H189" s="302" t="s">
        <v>1526</v>
      </c>
    </row>
    <row r="190" spans="1:8">
      <c r="F190" s="237" t="s">
        <v>437</v>
      </c>
      <c r="G190" s="168" t="s">
        <v>1131</v>
      </c>
      <c r="H190" s="225" t="s">
        <v>359</v>
      </c>
    </row>
    <row r="191" spans="1:8" ht="60">
      <c r="F191" s="394" t="s">
        <v>1632</v>
      </c>
      <c r="G191" s="168" t="s">
        <v>1527</v>
      </c>
      <c r="H191" s="302" t="s">
        <v>1529</v>
      </c>
    </row>
    <row r="192" spans="1:8" ht="60">
      <c r="F192" s="394" t="s">
        <v>1633</v>
      </c>
      <c r="G192" s="168" t="s">
        <v>1528</v>
      </c>
      <c r="H192" s="302" t="s">
        <v>1530</v>
      </c>
    </row>
    <row r="193" spans="1:8" ht="90.75" thickBot="1">
      <c r="F193" s="395" t="s">
        <v>1634</v>
      </c>
      <c r="G193" s="249" t="s">
        <v>1532</v>
      </c>
      <c r="H193" s="179" t="s">
        <v>1533</v>
      </c>
    </row>
    <row r="194" spans="1:8" ht="15.75" thickBot="1">
      <c r="F194" s="152"/>
      <c r="G194" s="416"/>
      <c r="H194" s="416"/>
    </row>
    <row r="195" spans="1:8" ht="15.75" thickBot="1">
      <c r="A195" s="422" t="s">
        <v>427</v>
      </c>
      <c r="B195" s="66" t="s">
        <v>1635</v>
      </c>
      <c r="F195" s="152"/>
      <c r="G195" s="416"/>
      <c r="H195" s="416"/>
    </row>
    <row r="196" spans="1:8" ht="15.75" thickBot="1">
      <c r="A196" s="138"/>
      <c r="F196" s="152"/>
      <c r="G196" s="416"/>
      <c r="H196" s="416"/>
    </row>
    <row r="197" spans="1:8" ht="15.75" thickBot="1">
      <c r="A197" s="422" t="s">
        <v>425</v>
      </c>
      <c r="B197" s="66" t="s">
        <v>1635</v>
      </c>
      <c r="F197" s="152"/>
      <c r="G197" s="416"/>
      <c r="H197" s="416"/>
    </row>
    <row r="198" spans="1:8" ht="15.75" thickBot="1">
      <c r="A198" s="138"/>
      <c r="F198" s="152"/>
      <c r="G198" s="416"/>
      <c r="H198" s="416"/>
    </row>
    <row r="199" spans="1:8">
      <c r="A199" s="175" t="s">
        <v>423</v>
      </c>
      <c r="B199" s="174" t="s">
        <v>396</v>
      </c>
      <c r="C199" s="597" t="s">
        <v>407</v>
      </c>
      <c r="D199" s="597"/>
      <c r="E199" s="598"/>
      <c r="F199" s="152"/>
      <c r="G199" s="416"/>
      <c r="H199" s="416"/>
    </row>
    <row r="200" spans="1:8">
      <c r="A200" s="56" t="s">
        <v>414</v>
      </c>
      <c r="B200" s="420" t="s">
        <v>408</v>
      </c>
      <c r="C200" s="573"/>
      <c r="D200" s="573"/>
      <c r="E200" s="588"/>
      <c r="F200" s="152"/>
      <c r="G200" s="416"/>
      <c r="H200" s="416"/>
    </row>
    <row r="201" spans="1:8">
      <c r="A201" s="56" t="s">
        <v>1513</v>
      </c>
      <c r="B201" s="420" t="s">
        <v>1514</v>
      </c>
      <c r="C201" s="573"/>
      <c r="D201" s="573"/>
      <c r="E201" s="588"/>
      <c r="F201" s="152"/>
      <c r="G201" s="416"/>
      <c r="H201" s="416"/>
    </row>
    <row r="202" spans="1:8">
      <c r="A202" s="56" t="s">
        <v>608</v>
      </c>
      <c r="B202" s="420" t="s">
        <v>396</v>
      </c>
      <c r="C202" s="573"/>
      <c r="D202" s="573"/>
      <c r="E202" s="588"/>
      <c r="F202" s="152"/>
      <c r="G202" s="416"/>
      <c r="H202" s="416"/>
    </row>
    <row r="203" spans="1:8">
      <c r="A203" s="56" t="s">
        <v>1515</v>
      </c>
      <c r="B203" s="420" t="s">
        <v>396</v>
      </c>
      <c r="C203" s="581"/>
      <c r="D203" s="599"/>
      <c r="E203" s="600"/>
      <c r="F203" s="152"/>
      <c r="G203" s="416"/>
      <c r="H203" s="416"/>
    </row>
    <row r="204" spans="1:8">
      <c r="A204" s="56" t="s">
        <v>345</v>
      </c>
      <c r="B204" s="54" t="s">
        <v>396</v>
      </c>
      <c r="C204" s="573" t="s">
        <v>416</v>
      </c>
      <c r="D204" s="573"/>
      <c r="E204" s="588"/>
      <c r="F204" s="152"/>
      <c r="G204" s="416"/>
      <c r="H204" s="416"/>
    </row>
    <row r="205" spans="1:8">
      <c r="A205" s="56" t="s">
        <v>324</v>
      </c>
      <c r="B205" s="54" t="s">
        <v>396</v>
      </c>
      <c r="C205" s="573" t="s">
        <v>416</v>
      </c>
      <c r="D205" s="573"/>
      <c r="E205" s="588"/>
      <c r="F205" s="152"/>
      <c r="G205" s="416"/>
      <c r="H205" s="416"/>
    </row>
    <row r="206" spans="1:8">
      <c r="A206" s="56" t="s">
        <v>422</v>
      </c>
      <c r="B206" s="54" t="s">
        <v>421</v>
      </c>
      <c r="C206" s="573" t="s">
        <v>416</v>
      </c>
      <c r="D206" s="573"/>
      <c r="E206" s="588"/>
      <c r="F206" s="152"/>
      <c r="G206" s="416"/>
      <c r="H206" s="416"/>
    </row>
    <row r="207" spans="1:8">
      <c r="A207" s="56" t="s">
        <v>420</v>
      </c>
      <c r="B207" s="54" t="s">
        <v>396</v>
      </c>
      <c r="C207" s="573" t="s">
        <v>988</v>
      </c>
      <c r="D207" s="573"/>
      <c r="E207" s="588"/>
      <c r="F207" s="152"/>
      <c r="G207" s="416"/>
      <c r="H207" s="416"/>
    </row>
    <row r="208" spans="1:8">
      <c r="A208" s="56" t="s">
        <v>419</v>
      </c>
      <c r="B208" s="121" t="s">
        <v>1145</v>
      </c>
      <c r="C208" s="573" t="s">
        <v>1147</v>
      </c>
      <c r="D208" s="573"/>
      <c r="E208" s="588"/>
      <c r="F208" s="152"/>
      <c r="G208" s="416"/>
      <c r="H208" s="416"/>
    </row>
    <row r="209" spans="1:12">
      <c r="A209" s="56" t="s">
        <v>418</v>
      </c>
      <c r="B209" s="54" t="s">
        <v>396</v>
      </c>
      <c r="C209" s="573" t="s">
        <v>416</v>
      </c>
      <c r="D209" s="573"/>
      <c r="E209" s="588"/>
      <c r="F209" s="152"/>
      <c r="G209" s="416"/>
      <c r="H209" s="416"/>
    </row>
    <row r="210" spans="1:12" ht="15.75" thickBot="1">
      <c r="A210" s="52" t="s">
        <v>417</v>
      </c>
      <c r="B210" s="303" t="s">
        <v>1135</v>
      </c>
      <c r="C210" s="595" t="s">
        <v>1134</v>
      </c>
      <c r="D210" s="595"/>
      <c r="E210" s="596"/>
      <c r="F210" s="152"/>
      <c r="G210" s="416"/>
      <c r="H210" s="416"/>
    </row>
    <row r="211" spans="1:12" ht="15.75" thickBot="1">
      <c r="F211" s="152"/>
      <c r="G211" s="416"/>
      <c r="H211" s="416"/>
    </row>
    <row r="212" spans="1:12">
      <c r="A212" s="175" t="s">
        <v>415</v>
      </c>
      <c r="B212" s="182" t="s">
        <v>396</v>
      </c>
      <c r="D212" s="66"/>
      <c r="E212" s="66"/>
      <c r="F212" s="66"/>
      <c r="G212" s="36"/>
      <c r="H212" s="36"/>
      <c r="I212" s="36"/>
      <c r="J212" s="36"/>
      <c r="K212" s="36"/>
      <c r="L212" s="36"/>
    </row>
    <row r="213" spans="1:12">
      <c r="A213" s="56" t="s">
        <v>414</v>
      </c>
      <c r="B213" s="181" t="s">
        <v>408</v>
      </c>
      <c r="D213" s="66"/>
      <c r="E213" s="66"/>
      <c r="F213" s="66"/>
      <c r="G213" s="36"/>
      <c r="H213" s="36"/>
      <c r="I213" s="36"/>
      <c r="J213" s="36"/>
      <c r="K213" s="36"/>
      <c r="L213" s="36"/>
    </row>
    <row r="214" spans="1:12">
      <c r="A214" s="56" t="s">
        <v>1513</v>
      </c>
      <c r="B214" s="181" t="s">
        <v>1514</v>
      </c>
      <c r="D214" s="66"/>
      <c r="E214" s="66"/>
      <c r="F214" s="66"/>
      <c r="G214" s="36"/>
      <c r="H214" s="36"/>
      <c r="I214" s="36"/>
      <c r="J214" s="36"/>
      <c r="K214" s="36"/>
      <c r="L214" s="36"/>
    </row>
    <row r="215" spans="1:12">
      <c r="A215" s="56" t="s">
        <v>608</v>
      </c>
      <c r="B215" s="181" t="s">
        <v>396</v>
      </c>
      <c r="D215" s="66"/>
      <c r="E215" s="66"/>
      <c r="F215" s="66"/>
      <c r="G215" s="36"/>
      <c r="H215" s="36"/>
      <c r="I215" s="36"/>
      <c r="J215" s="36"/>
      <c r="K215" s="36"/>
      <c r="L215" s="36"/>
    </row>
    <row r="216" spans="1:12">
      <c r="A216" s="56" t="s">
        <v>1515</v>
      </c>
      <c r="B216" s="181" t="s">
        <v>396</v>
      </c>
      <c r="D216" s="66"/>
      <c r="E216" s="66"/>
      <c r="F216" s="66"/>
      <c r="G216" s="36"/>
      <c r="H216" s="36"/>
      <c r="I216" s="36"/>
      <c r="J216" s="36"/>
      <c r="K216" s="36"/>
      <c r="L216" s="36"/>
    </row>
    <row r="217" spans="1:12">
      <c r="A217" s="173" t="s">
        <v>319</v>
      </c>
      <c r="B217" s="181" t="s">
        <v>396</v>
      </c>
      <c r="C217" s="66" t="s">
        <v>1600</v>
      </c>
      <c r="D217" s="66"/>
      <c r="E217" s="66"/>
      <c r="F217" s="66"/>
      <c r="G217" s="36"/>
      <c r="H217" s="36"/>
      <c r="I217" s="36"/>
      <c r="J217" s="36"/>
      <c r="K217" s="36"/>
      <c r="L217" s="36"/>
    </row>
    <row r="218" spans="1:12" ht="15.75" thickBot="1">
      <c r="A218" s="172" t="s">
        <v>409</v>
      </c>
      <c r="B218" s="181" t="s">
        <v>408</v>
      </c>
      <c r="D218" s="66"/>
      <c r="E218" s="66"/>
      <c r="F218" s="66"/>
      <c r="G218" s="36"/>
      <c r="H218" s="36"/>
      <c r="I218" s="36"/>
      <c r="J218" s="36"/>
      <c r="K218" s="36"/>
      <c r="L218" s="36"/>
    </row>
    <row r="219" spans="1:12" ht="15.75" thickBot="1">
      <c r="A219" s="171" t="s">
        <v>406</v>
      </c>
      <c r="B219" s="423"/>
      <c r="C219" s="624" t="s">
        <v>405</v>
      </c>
      <c r="D219" s="625"/>
      <c r="E219" s="626"/>
      <c r="F219" s="613" t="s">
        <v>404</v>
      </c>
      <c r="G219" s="58" t="s">
        <v>396</v>
      </c>
      <c r="H219" s="58" t="s">
        <v>318</v>
      </c>
      <c r="I219" s="602" t="s">
        <v>403</v>
      </c>
      <c r="J219" s="36"/>
      <c r="K219" s="36"/>
      <c r="L219" s="36"/>
    </row>
    <row r="220" spans="1:12">
      <c r="F220" s="614"/>
      <c r="G220" s="54" t="s">
        <v>402</v>
      </c>
      <c r="H220" s="54" t="s">
        <v>401</v>
      </c>
      <c r="I220" s="603"/>
      <c r="J220" s="36"/>
      <c r="K220" s="36"/>
      <c r="L220" s="36"/>
    </row>
    <row r="221" spans="1:12">
      <c r="F221" s="614"/>
      <c r="G221" s="54" t="s">
        <v>400</v>
      </c>
      <c r="H221" s="54" t="s">
        <v>399</v>
      </c>
      <c r="I221" s="603"/>
    </row>
    <row r="222" spans="1:12">
      <c r="F222" s="614"/>
      <c r="G222" s="54" t="s">
        <v>396</v>
      </c>
      <c r="H222" s="54" t="s">
        <v>398</v>
      </c>
      <c r="I222" s="603"/>
    </row>
    <row r="223" spans="1:12" ht="15.75" thickBot="1">
      <c r="F223" s="615"/>
      <c r="G223" s="51" t="s">
        <v>395</v>
      </c>
      <c r="H223" s="51" t="s">
        <v>397</v>
      </c>
      <c r="I223" s="604"/>
    </row>
    <row r="224" spans="1:12">
      <c r="E224" s="66"/>
      <c r="F224" s="66"/>
      <c r="H224" s="36"/>
      <c r="I224" s="36"/>
    </row>
    <row r="225" spans="1:9">
      <c r="A225" s="386" t="s">
        <v>1627</v>
      </c>
      <c r="B225" s="387"/>
      <c r="C225" s="127"/>
      <c r="D225" s="64"/>
      <c r="E225" s="64"/>
      <c r="I225" s="36"/>
    </row>
    <row r="226" spans="1:9" ht="15.75" thickBot="1">
      <c r="B226" s="36"/>
      <c r="C226" s="36"/>
      <c r="D226" s="66"/>
      <c r="E226" s="66"/>
      <c r="G226" s="36"/>
      <c r="I226" s="36"/>
    </row>
    <row r="227" spans="1:9">
      <c r="A227" s="175" t="s">
        <v>488</v>
      </c>
      <c r="B227" s="174" t="s">
        <v>396</v>
      </c>
      <c r="I227" s="36"/>
    </row>
    <row r="228" spans="1:9">
      <c r="A228" s="186" t="s">
        <v>487</v>
      </c>
      <c r="B228" s="370" t="s">
        <v>396</v>
      </c>
      <c r="I228" s="36"/>
    </row>
    <row r="229" spans="1:9">
      <c r="A229" s="56" t="s">
        <v>414</v>
      </c>
      <c r="B229" s="370" t="s">
        <v>408</v>
      </c>
      <c r="I229" s="36"/>
    </row>
    <row r="230" spans="1:9">
      <c r="A230" s="56" t="s">
        <v>1513</v>
      </c>
      <c r="B230" s="370" t="s">
        <v>1514</v>
      </c>
      <c r="C230" s="66" t="s">
        <v>1585</v>
      </c>
      <c r="I230" s="36"/>
    </row>
    <row r="231" spans="1:9">
      <c r="A231" s="56" t="s">
        <v>1584</v>
      </c>
      <c r="B231" s="414" t="s">
        <v>396</v>
      </c>
      <c r="C231" s="66" t="s">
        <v>1585</v>
      </c>
      <c r="I231" s="36"/>
    </row>
    <row r="232" spans="1:9">
      <c r="A232" s="56" t="s">
        <v>486</v>
      </c>
      <c r="B232" s="370" t="s">
        <v>476</v>
      </c>
      <c r="C232" s="36"/>
    </row>
    <row r="233" spans="1:9">
      <c r="A233" s="56" t="s">
        <v>484</v>
      </c>
      <c r="B233" s="370" t="s">
        <v>483</v>
      </c>
    </row>
    <row r="234" spans="1:9">
      <c r="A234" s="56" t="s">
        <v>481</v>
      </c>
      <c r="B234" s="370" t="s">
        <v>471</v>
      </c>
    </row>
    <row r="235" spans="1:9">
      <c r="A235" s="56" t="s">
        <v>479</v>
      </c>
      <c r="B235" s="370" t="s">
        <v>476</v>
      </c>
    </row>
    <row r="236" spans="1:9">
      <c r="A236" s="56" t="s">
        <v>477</v>
      </c>
      <c r="B236" s="370" t="s">
        <v>476</v>
      </c>
    </row>
    <row r="237" spans="1:9">
      <c r="A237" s="56" t="s">
        <v>474</v>
      </c>
      <c r="B237" s="370" t="s">
        <v>471</v>
      </c>
    </row>
    <row r="238" spans="1:9">
      <c r="A238" s="56" t="s">
        <v>472</v>
      </c>
      <c r="B238" s="370" t="s">
        <v>471</v>
      </c>
    </row>
    <row r="239" spans="1:9">
      <c r="A239" s="56" t="s">
        <v>469</v>
      </c>
      <c r="B239" s="370" t="s">
        <v>461</v>
      </c>
      <c r="E239" s="397"/>
      <c r="F239" s="397"/>
      <c r="G239" s="397"/>
    </row>
    <row r="240" spans="1:9">
      <c r="A240" s="56" t="s">
        <v>1586</v>
      </c>
      <c r="B240" s="414" t="s">
        <v>1587</v>
      </c>
      <c r="C240" s="66" t="s">
        <v>1585</v>
      </c>
      <c r="E240" s="397"/>
      <c r="F240" s="397"/>
      <c r="G240" s="397"/>
    </row>
    <row r="241" spans="1:8">
      <c r="A241" s="56" t="s">
        <v>465</v>
      </c>
      <c r="B241" s="370" t="s">
        <v>464</v>
      </c>
      <c r="C241" s="36"/>
      <c r="E241" s="397"/>
      <c r="F241" s="397"/>
      <c r="G241" s="397"/>
    </row>
    <row r="242" spans="1:8">
      <c r="A242" s="56" t="s">
        <v>459</v>
      </c>
      <c r="B242" s="370" t="s">
        <v>458</v>
      </c>
      <c r="C242" s="36"/>
    </row>
    <row r="243" spans="1:8">
      <c r="A243" s="56" t="s">
        <v>456</v>
      </c>
      <c r="B243" s="370" t="s">
        <v>400</v>
      </c>
    </row>
    <row r="244" spans="1:8" ht="15.75" thickBot="1">
      <c r="A244" s="373" t="s">
        <v>1515</v>
      </c>
      <c r="B244" s="369" t="s">
        <v>461</v>
      </c>
      <c r="C244" s="66" t="s">
        <v>1585</v>
      </c>
    </row>
    <row r="245" spans="1:8" ht="15.75" thickBot="1">
      <c r="A245" s="185" t="s">
        <v>406</v>
      </c>
      <c r="B245" s="371"/>
      <c r="D245" s="188" t="s">
        <v>1630</v>
      </c>
      <c r="F245" s="183" t="s">
        <v>453</v>
      </c>
      <c r="G245" s="174" t="s">
        <v>450</v>
      </c>
      <c r="H245" s="389" t="s">
        <v>1521</v>
      </c>
    </row>
    <row r="246" spans="1:8">
      <c r="D246" s="388" t="s">
        <v>1631</v>
      </c>
      <c r="F246" s="237" t="s">
        <v>451</v>
      </c>
      <c r="G246" s="370" t="s">
        <v>450</v>
      </c>
      <c r="H246" s="302" t="s">
        <v>1521</v>
      </c>
    </row>
    <row r="247" spans="1:8">
      <c r="D247" s="392" t="s">
        <v>1520</v>
      </c>
      <c r="F247" s="385" t="s">
        <v>1519</v>
      </c>
      <c r="G247" s="370" t="s">
        <v>396</v>
      </c>
      <c r="H247" s="302" t="s">
        <v>1522</v>
      </c>
    </row>
    <row r="248" spans="1:8" ht="29.25">
      <c r="F248" s="237" t="s">
        <v>447</v>
      </c>
      <c r="G248" s="124" t="s">
        <v>955</v>
      </c>
      <c r="H248" s="390" t="s">
        <v>1110</v>
      </c>
    </row>
    <row r="249" spans="1:8">
      <c r="F249" s="237" t="s">
        <v>445</v>
      </c>
      <c r="G249" s="124" t="s">
        <v>955</v>
      </c>
      <c r="H249" s="391" t="s">
        <v>1111</v>
      </c>
    </row>
    <row r="250" spans="1:8" ht="45">
      <c r="F250" s="237" t="s">
        <v>443</v>
      </c>
      <c r="G250" s="205" t="s">
        <v>1130</v>
      </c>
      <c r="H250" s="302" t="s">
        <v>1117</v>
      </c>
    </row>
    <row r="251" spans="1:8" ht="45">
      <c r="F251" s="247" t="s">
        <v>441</v>
      </c>
      <c r="G251" s="205" t="s">
        <v>1130</v>
      </c>
      <c r="H251" s="302" t="s">
        <v>1117</v>
      </c>
    </row>
    <row r="252" spans="1:8">
      <c r="F252" s="237" t="s">
        <v>440</v>
      </c>
      <c r="G252" s="168" t="s">
        <v>396</v>
      </c>
      <c r="H252" s="225" t="s">
        <v>949</v>
      </c>
    </row>
    <row r="253" spans="1:8" ht="45">
      <c r="F253" s="247" t="s">
        <v>439</v>
      </c>
      <c r="G253" s="168" t="s">
        <v>953</v>
      </c>
      <c r="H253" s="302" t="s">
        <v>1116</v>
      </c>
    </row>
    <row r="254" spans="1:8" ht="45">
      <c r="F254" s="237" t="s">
        <v>438</v>
      </c>
      <c r="G254" s="168" t="s">
        <v>953</v>
      </c>
      <c r="H254" s="302" t="s">
        <v>951</v>
      </c>
    </row>
    <row r="255" spans="1:8">
      <c r="F255" s="237" t="s">
        <v>437</v>
      </c>
      <c r="G255" s="168" t="s">
        <v>1131</v>
      </c>
      <c r="H255" s="225" t="s">
        <v>359</v>
      </c>
    </row>
    <row r="256" spans="1:8">
      <c r="F256" s="237" t="s">
        <v>436</v>
      </c>
      <c r="G256" s="168" t="s">
        <v>396</v>
      </c>
      <c r="H256" s="225" t="s">
        <v>956</v>
      </c>
    </row>
    <row r="257" spans="1:8" ht="30">
      <c r="F257" s="237" t="s">
        <v>435</v>
      </c>
      <c r="G257" s="168" t="s">
        <v>1138</v>
      </c>
      <c r="H257" s="302" t="s">
        <v>959</v>
      </c>
    </row>
    <row r="258" spans="1:8">
      <c r="F258" s="399" t="s">
        <v>1536</v>
      </c>
      <c r="G258" s="168" t="s">
        <v>461</v>
      </c>
      <c r="H258" s="302" t="s">
        <v>965</v>
      </c>
    </row>
    <row r="259" spans="1:8" ht="30">
      <c r="F259" s="399" t="s">
        <v>1537</v>
      </c>
      <c r="G259" s="168" t="s">
        <v>1538</v>
      </c>
      <c r="H259" s="302" t="s">
        <v>1539</v>
      </c>
    </row>
    <row r="260" spans="1:8" ht="15.75" thickBot="1">
      <c r="F260" s="398" t="s">
        <v>432</v>
      </c>
      <c r="G260" s="249" t="s">
        <v>396</v>
      </c>
      <c r="H260" s="179" t="s">
        <v>345</v>
      </c>
    </row>
    <row r="262" spans="1:8" ht="15.75" thickBot="1"/>
    <row r="263" spans="1:8" ht="15.75" thickBot="1">
      <c r="A263" s="422" t="s">
        <v>427</v>
      </c>
      <c r="B263" s="66" t="s">
        <v>1635</v>
      </c>
    </row>
    <row r="264" spans="1:8" ht="15.75" thickBot="1">
      <c r="A264" s="138"/>
    </row>
    <row r="265" spans="1:8" ht="15.75" thickBot="1">
      <c r="A265" s="422" t="s">
        <v>425</v>
      </c>
      <c r="B265" s="66" t="s">
        <v>1635</v>
      </c>
    </row>
    <row r="266" spans="1:8" ht="15.75" thickBot="1">
      <c r="A266" s="138"/>
    </row>
    <row r="267" spans="1:8">
      <c r="A267" s="175" t="s">
        <v>423</v>
      </c>
      <c r="B267" s="66" t="s">
        <v>1625</v>
      </c>
    </row>
    <row r="268" spans="1:8" ht="15.75" thickBot="1"/>
    <row r="269" spans="1:8">
      <c r="A269" s="175" t="s">
        <v>415</v>
      </c>
      <c r="B269" s="66" t="s">
        <v>1625</v>
      </c>
    </row>
  </sheetData>
  <mergeCells count="117">
    <mergeCell ref="A144:A158"/>
    <mergeCell ref="D135:D136"/>
    <mergeCell ref="E135:E136"/>
    <mergeCell ref="C135:C136"/>
    <mergeCell ref="B135:B136"/>
    <mergeCell ref="F77:F85"/>
    <mergeCell ref="I77:I85"/>
    <mergeCell ref="C219:E219"/>
    <mergeCell ref="F219:F223"/>
    <mergeCell ref="I219:I223"/>
    <mergeCell ref="F109:F111"/>
    <mergeCell ref="E150:E156"/>
    <mergeCell ref="C150:D156"/>
    <mergeCell ref="A93:A136"/>
    <mergeCell ref="B145:B157"/>
    <mergeCell ref="G93:G99"/>
    <mergeCell ref="H93:H99"/>
    <mergeCell ref="C145:D145"/>
    <mergeCell ref="C146:D146"/>
    <mergeCell ref="G128:G129"/>
    <mergeCell ref="G106:G108"/>
    <mergeCell ref="H106:H108"/>
    <mergeCell ref="C157:D157"/>
    <mergeCell ref="A141:A142"/>
    <mergeCell ref="I72:I76"/>
    <mergeCell ref="C68:E68"/>
    <mergeCell ref="C23:E23"/>
    <mergeCell ref="C24:E24"/>
    <mergeCell ref="C57:E57"/>
    <mergeCell ref="C52:E52"/>
    <mergeCell ref="C50:E50"/>
    <mergeCell ref="C47:E47"/>
    <mergeCell ref="C48:E48"/>
    <mergeCell ref="C56:E56"/>
    <mergeCell ref="C70:E70"/>
    <mergeCell ref="C71:E71"/>
    <mergeCell ref="C72:E72"/>
    <mergeCell ref="C58:E58"/>
    <mergeCell ref="C59:E59"/>
    <mergeCell ref="C60:E60"/>
    <mergeCell ref="C63:E63"/>
    <mergeCell ref="C65:E65"/>
    <mergeCell ref="C62:E62"/>
    <mergeCell ref="C61:E61"/>
    <mergeCell ref="C67:E67"/>
    <mergeCell ref="C69:E69"/>
    <mergeCell ref="C66:E66"/>
    <mergeCell ref="F72:F76"/>
    <mergeCell ref="C15:E15"/>
    <mergeCell ref="C16:E16"/>
    <mergeCell ref="C17:E17"/>
    <mergeCell ref="C18:E18"/>
    <mergeCell ref="C54:E54"/>
    <mergeCell ref="C55:E55"/>
    <mergeCell ref="C19:E19"/>
    <mergeCell ref="C20:E20"/>
    <mergeCell ref="C21:E21"/>
    <mergeCell ref="C22:E22"/>
    <mergeCell ref="C53:E53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K109:K111"/>
    <mergeCell ref="I109:I111"/>
    <mergeCell ref="K106:K108"/>
    <mergeCell ref="J93:J99"/>
    <mergeCell ref="J106:J108"/>
    <mergeCell ref="K93:K99"/>
    <mergeCell ref="F126:F127"/>
    <mergeCell ref="F128:F129"/>
    <mergeCell ref="J109:J111"/>
    <mergeCell ref="J126:J127"/>
    <mergeCell ref="G109:G111"/>
    <mergeCell ref="H109:H111"/>
    <mergeCell ref="G126:G127"/>
    <mergeCell ref="H126:H127"/>
    <mergeCell ref="K126:K127"/>
    <mergeCell ref="K128:K129"/>
    <mergeCell ref="J128:J129"/>
    <mergeCell ref="H128:H129"/>
    <mergeCell ref="I128:I129"/>
    <mergeCell ref="I126:I127"/>
    <mergeCell ref="F93:F99"/>
    <mergeCell ref="C210:E210"/>
    <mergeCell ref="C204:E204"/>
    <mergeCell ref="C205:E205"/>
    <mergeCell ref="C206:E206"/>
    <mergeCell ref="C207:E207"/>
    <mergeCell ref="C208:E208"/>
    <mergeCell ref="C199:E199"/>
    <mergeCell ref="C200:E200"/>
    <mergeCell ref="C201:E201"/>
    <mergeCell ref="C202:E202"/>
    <mergeCell ref="C203:E203"/>
    <mergeCell ref="B93:B99"/>
    <mergeCell ref="C93:C99"/>
    <mergeCell ref="D93:D99"/>
    <mergeCell ref="E93:E99"/>
    <mergeCell ref="C142:D142"/>
    <mergeCell ref="B138:D138"/>
    <mergeCell ref="I93:I99"/>
    <mergeCell ref="I106:I108"/>
    <mergeCell ref="C209:E209"/>
    <mergeCell ref="C147:D147"/>
    <mergeCell ref="C148:D148"/>
    <mergeCell ref="C149:D149"/>
    <mergeCell ref="C144:D144"/>
    <mergeCell ref="B105:D105"/>
    <mergeCell ref="B139:D139"/>
    <mergeCell ref="F106:F108"/>
    <mergeCell ref="C158:D15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"/>
    </sheetView>
  </sheetViews>
  <sheetFormatPr baseColWidth="10" defaultRowHeight="15"/>
  <cols>
    <col min="1" max="1" width="17" style="36" bestFit="1" customWidth="1"/>
    <col min="2" max="2" width="32.140625" style="36" customWidth="1"/>
    <col min="3" max="3" width="7.28515625" style="118" bestFit="1" customWidth="1"/>
    <col min="4" max="4" width="6.5703125" style="118" bestFit="1" customWidth="1"/>
    <col min="5" max="5" width="15.7109375" style="118" bestFit="1" customWidth="1"/>
    <col min="6" max="6" width="27.7109375" style="36" bestFit="1" customWidth="1"/>
    <col min="7" max="7" width="24.85546875" style="36" bestFit="1" customWidth="1"/>
    <col min="8" max="8" width="30.140625" style="36" bestFit="1" customWidth="1"/>
    <col min="9" max="9" width="16.140625" style="36" bestFit="1" customWidth="1"/>
    <col min="10" max="10" width="19.7109375" style="36" bestFit="1" customWidth="1"/>
    <col min="11" max="11" width="40.140625" style="36" bestFit="1" customWidth="1"/>
    <col min="12" max="16384" width="11.42578125" style="36"/>
  </cols>
  <sheetData>
    <row r="1" spans="1:11" ht="18.75">
      <c r="A1" s="114" t="s">
        <v>62</v>
      </c>
      <c r="B1" s="81">
        <f>COUNTIF(E:E,"Integer")</f>
        <v>0</v>
      </c>
      <c r="C1" s="409">
        <f>COUNTIF(E:E,"String")</f>
        <v>0</v>
      </c>
      <c r="D1" s="409">
        <f>COUNTIF(E:E,"Event")</f>
        <v>0</v>
      </c>
      <c r="E1" s="409"/>
      <c r="F1" s="81"/>
      <c r="G1" s="81"/>
      <c r="H1" s="61" t="s">
        <v>919</v>
      </c>
    </row>
    <row r="2" spans="1:11">
      <c r="A2" s="36" t="s">
        <v>1612</v>
      </c>
      <c r="B2" s="135" t="s">
        <v>1179</v>
      </c>
    </row>
    <row r="4" spans="1:11" s="134" customFormat="1">
      <c r="A4" s="404" t="s">
        <v>231</v>
      </c>
      <c r="B4" s="404" t="s">
        <v>0</v>
      </c>
      <c r="C4" s="411" t="s">
        <v>490</v>
      </c>
      <c r="D4" s="411" t="s">
        <v>128</v>
      </c>
      <c r="E4" s="410" t="s">
        <v>786</v>
      </c>
      <c r="F4" s="76" t="s">
        <v>1038</v>
      </c>
      <c r="G4" s="76" t="s">
        <v>126</v>
      </c>
      <c r="H4" s="76" t="s">
        <v>125</v>
      </c>
      <c r="I4" s="75" t="s">
        <v>1054</v>
      </c>
      <c r="J4" s="75" t="s">
        <v>124</v>
      </c>
      <c r="K4" s="75" t="s">
        <v>133</v>
      </c>
    </row>
    <row r="5" spans="1:11" ht="30">
      <c r="A5" s="402" t="s">
        <v>716</v>
      </c>
      <c r="B5" s="403" t="s">
        <v>1562</v>
      </c>
      <c r="C5" s="405" t="s">
        <v>565</v>
      </c>
      <c r="D5" s="412" t="s">
        <v>1568</v>
      </c>
      <c r="E5" s="405" t="s">
        <v>1551</v>
      </c>
      <c r="F5" s="61"/>
      <c r="G5" s="61"/>
      <c r="H5" s="61"/>
      <c r="I5" s="64"/>
    </row>
    <row r="6" spans="1:11" ht="30">
      <c r="A6" s="408" t="s">
        <v>1552</v>
      </c>
      <c r="B6" s="403" t="s">
        <v>1567</v>
      </c>
      <c r="C6" s="405" t="s">
        <v>712</v>
      </c>
      <c r="D6" s="412" t="s">
        <v>1568</v>
      </c>
      <c r="E6" s="406" t="s">
        <v>1563</v>
      </c>
    </row>
    <row r="7" spans="1:11">
      <c r="A7" s="636" t="s">
        <v>1553</v>
      </c>
      <c r="B7" s="637" t="s">
        <v>1583</v>
      </c>
      <c r="C7" s="638" t="s">
        <v>1554</v>
      </c>
      <c r="D7" s="640" t="s">
        <v>119</v>
      </c>
      <c r="E7" s="638" t="s">
        <v>1582</v>
      </c>
      <c r="F7" s="188" t="s">
        <v>1572</v>
      </c>
      <c r="G7" s="188" t="s">
        <v>561</v>
      </c>
      <c r="H7" s="188" t="s">
        <v>554</v>
      </c>
      <c r="I7" s="401" t="s">
        <v>1058</v>
      </c>
      <c r="J7" s="401" t="s">
        <v>560</v>
      </c>
      <c r="K7" s="401" t="s">
        <v>1224</v>
      </c>
    </row>
    <row r="8" spans="1:11">
      <c r="A8" s="549"/>
      <c r="B8" s="549"/>
      <c r="C8" s="639"/>
      <c r="D8" s="639"/>
      <c r="E8" s="639"/>
      <c r="F8" s="188" t="s">
        <v>1575</v>
      </c>
      <c r="G8" s="188" t="s">
        <v>555</v>
      </c>
      <c r="H8" s="188" t="s">
        <v>554</v>
      </c>
      <c r="I8" s="401" t="s">
        <v>1058</v>
      </c>
      <c r="J8" s="401" t="s">
        <v>553</v>
      </c>
      <c r="K8" s="401" t="s">
        <v>1227</v>
      </c>
    </row>
    <row r="9" spans="1:11">
      <c r="A9" s="402" t="s">
        <v>1564</v>
      </c>
      <c r="B9" s="403" t="s">
        <v>1564</v>
      </c>
      <c r="C9" s="405" t="s">
        <v>712</v>
      </c>
      <c r="D9" s="412" t="s">
        <v>119</v>
      </c>
      <c r="E9" s="405" t="s">
        <v>1555</v>
      </c>
    </row>
    <row r="10" spans="1:11">
      <c r="A10" s="636" t="s">
        <v>821</v>
      </c>
      <c r="B10" s="637" t="s">
        <v>821</v>
      </c>
      <c r="C10" s="638" t="s">
        <v>712</v>
      </c>
      <c r="D10" s="640" t="s">
        <v>119</v>
      </c>
      <c r="E10" s="638" t="s">
        <v>1556</v>
      </c>
      <c r="F10" s="188" t="s">
        <v>1573</v>
      </c>
      <c r="G10" s="188" t="s">
        <v>557</v>
      </c>
      <c r="H10" s="188" t="s">
        <v>554</v>
      </c>
      <c r="I10" s="401" t="s">
        <v>1062</v>
      </c>
      <c r="J10" s="401" t="s">
        <v>556</v>
      </c>
      <c r="K10" s="401" t="s">
        <v>1226</v>
      </c>
    </row>
    <row r="11" spans="1:11">
      <c r="A11" s="549"/>
      <c r="B11" s="549"/>
      <c r="C11" s="639"/>
      <c r="D11" s="639"/>
      <c r="E11" s="639"/>
      <c r="F11" s="188" t="s">
        <v>1576</v>
      </c>
      <c r="G11" s="188" t="s">
        <v>548</v>
      </c>
      <c r="H11" s="188" t="s">
        <v>554</v>
      </c>
      <c r="I11" s="401" t="s">
        <v>1062</v>
      </c>
      <c r="J11" s="401" t="s">
        <v>547</v>
      </c>
      <c r="K11" s="401" t="s">
        <v>1229</v>
      </c>
    </row>
    <row r="12" spans="1:11">
      <c r="A12" s="403" t="s">
        <v>1557</v>
      </c>
      <c r="B12" s="403" t="s">
        <v>1557</v>
      </c>
      <c r="C12" s="405" t="s">
        <v>489</v>
      </c>
      <c r="D12" s="412" t="s">
        <v>1568</v>
      </c>
      <c r="E12" s="405" t="s">
        <v>1558</v>
      </c>
    </row>
    <row r="13" spans="1:11">
      <c r="A13" s="403" t="s">
        <v>1559</v>
      </c>
      <c r="B13" s="403" t="s">
        <v>1559</v>
      </c>
      <c r="C13" s="405" t="s">
        <v>489</v>
      </c>
      <c r="D13" s="412" t="s">
        <v>1568</v>
      </c>
      <c r="E13" s="405" t="s">
        <v>1558</v>
      </c>
    </row>
    <row r="14" spans="1:11">
      <c r="A14" s="637" t="s">
        <v>1560</v>
      </c>
      <c r="B14" s="637" t="s">
        <v>1560</v>
      </c>
      <c r="C14" s="638" t="s">
        <v>489</v>
      </c>
      <c r="D14" s="640" t="s">
        <v>1568</v>
      </c>
      <c r="E14" s="638" t="s">
        <v>1558</v>
      </c>
      <c r="F14" s="188" t="s">
        <v>1574</v>
      </c>
      <c r="G14" s="188" t="s">
        <v>559</v>
      </c>
      <c r="H14" s="188" t="s">
        <v>554</v>
      </c>
      <c r="I14" s="401" t="s">
        <v>1062</v>
      </c>
      <c r="J14" s="401" t="s">
        <v>558</v>
      </c>
      <c r="K14" s="401" t="s">
        <v>1225</v>
      </c>
    </row>
    <row r="15" spans="1:11">
      <c r="A15" s="549"/>
      <c r="B15" s="549"/>
      <c r="C15" s="639"/>
      <c r="D15" s="639"/>
      <c r="E15" s="639"/>
      <c r="F15" s="188" t="s">
        <v>1577</v>
      </c>
      <c r="G15" s="188" t="s">
        <v>551</v>
      </c>
      <c r="H15" s="188" t="s">
        <v>554</v>
      </c>
      <c r="I15" s="401" t="s">
        <v>1062</v>
      </c>
      <c r="J15" s="401" t="s">
        <v>550</v>
      </c>
      <c r="K15" s="401" t="s">
        <v>1228</v>
      </c>
    </row>
    <row r="16" spans="1:11" ht="30">
      <c r="A16" s="403" t="s">
        <v>1561</v>
      </c>
      <c r="B16" s="403" t="s">
        <v>1565</v>
      </c>
      <c r="C16" s="405" t="s">
        <v>565</v>
      </c>
      <c r="D16" s="412" t="s">
        <v>1568</v>
      </c>
      <c r="E16" s="405" t="s">
        <v>1566</v>
      </c>
    </row>
    <row r="17" spans="1:9">
      <c r="A17" s="138"/>
      <c r="B17" s="138"/>
      <c r="C17" s="344"/>
      <c r="D17" s="344"/>
      <c r="E17" s="344"/>
      <c r="F17" s="61"/>
      <c r="G17" s="61"/>
      <c r="H17" s="61"/>
    </row>
    <row r="18" spans="1:9">
      <c r="A18" s="407" t="s">
        <v>1569</v>
      </c>
      <c r="B18" s="138"/>
      <c r="C18" s="344"/>
      <c r="D18" s="344"/>
      <c r="E18" s="344"/>
      <c r="F18" s="61"/>
      <c r="G18" s="61"/>
      <c r="H18" s="61"/>
    </row>
    <row r="19" spans="1:9">
      <c r="A19" s="138" t="s">
        <v>1570</v>
      </c>
      <c r="B19" s="61"/>
      <c r="C19" s="344"/>
      <c r="D19" s="413"/>
      <c r="E19" s="344"/>
      <c r="F19" s="61"/>
      <c r="G19" s="61"/>
      <c r="H19" s="61"/>
      <c r="I19" s="138"/>
    </row>
    <row r="20" spans="1:9">
      <c r="A20" s="36" t="s">
        <v>1571</v>
      </c>
    </row>
    <row r="22" spans="1:9">
      <c r="A22" s="69" t="s">
        <v>1578</v>
      </c>
    </row>
    <row r="23" spans="1:9">
      <c r="A23" s="36" t="s">
        <v>1579</v>
      </c>
    </row>
    <row r="24" spans="1:9">
      <c r="A24" s="36" t="s">
        <v>1580</v>
      </c>
    </row>
  </sheetData>
  <mergeCells count="15">
    <mergeCell ref="E7:E8"/>
    <mergeCell ref="E10:E11"/>
    <mergeCell ref="B14:B15"/>
    <mergeCell ref="C14:C15"/>
    <mergeCell ref="D14:D15"/>
    <mergeCell ref="E14:E15"/>
    <mergeCell ref="A7:A8"/>
    <mergeCell ref="B7:B8"/>
    <mergeCell ref="C7:C8"/>
    <mergeCell ref="D7:D8"/>
    <mergeCell ref="A14:A15"/>
    <mergeCell ref="A10:A11"/>
    <mergeCell ref="B10:B11"/>
    <mergeCell ref="C10:C11"/>
    <mergeCell ref="D10:D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C3" sqref="C3"/>
    </sheetView>
  </sheetViews>
  <sheetFormatPr baseColWidth="10" defaultRowHeight="15"/>
  <cols>
    <col min="1" max="1" width="14.7109375" style="36" customWidth="1"/>
    <col min="2" max="2" width="19.85546875" style="36" customWidth="1"/>
    <col min="3" max="3" width="65.42578125" style="36" customWidth="1"/>
    <col min="4" max="4" width="24.85546875" style="36" bestFit="1" customWidth="1"/>
    <col min="5" max="5" width="9.140625" style="36" bestFit="1" customWidth="1"/>
    <col min="6" max="6" width="16.140625" style="36" bestFit="1" customWidth="1"/>
    <col min="7" max="7" width="19.7109375" style="36" bestFit="1" customWidth="1"/>
    <col min="8" max="8" width="40.140625" style="36" bestFit="1" customWidth="1"/>
    <col min="9" max="9" width="23.5703125" style="36" bestFit="1" customWidth="1"/>
    <col min="10" max="16384" width="11.42578125" style="36"/>
  </cols>
  <sheetData>
    <row r="1" spans="1:9" ht="18.75">
      <c r="A1" s="114" t="s">
        <v>1548</v>
      </c>
      <c r="B1" s="81">
        <f>COUNTIF(E:E,"Integer")</f>
        <v>0</v>
      </c>
      <c r="C1" s="81">
        <f>COUNTIF(E:E,"String")</f>
        <v>0</v>
      </c>
      <c r="D1" s="81">
        <f>COUNTIF(E:E,"Event")</f>
        <v>6</v>
      </c>
      <c r="E1" s="81"/>
      <c r="F1" s="81"/>
      <c r="G1" s="81"/>
      <c r="H1" s="61" t="s">
        <v>919</v>
      </c>
    </row>
    <row r="2" spans="1:9">
      <c r="A2" s="36" t="s">
        <v>1173</v>
      </c>
      <c r="B2" s="135" t="s">
        <v>1611</v>
      </c>
    </row>
    <row r="4" spans="1:9" s="134" customFormat="1">
      <c r="A4" s="130" t="s">
        <v>231</v>
      </c>
      <c r="B4" s="130" t="s">
        <v>490</v>
      </c>
      <c r="C4" s="130" t="s">
        <v>127</v>
      </c>
      <c r="D4" s="189"/>
      <c r="E4" s="189"/>
      <c r="F4" s="189"/>
      <c r="G4" s="189"/>
      <c r="H4" s="189"/>
    </row>
    <row r="5" spans="1:9">
      <c r="A5" s="121" t="s">
        <v>564</v>
      </c>
      <c r="B5" s="54" t="s">
        <v>169</v>
      </c>
      <c r="C5" s="54" t="s">
        <v>563</v>
      </c>
      <c r="D5" s="64" t="s">
        <v>1148</v>
      </c>
      <c r="E5" s="61"/>
      <c r="F5" s="61"/>
      <c r="G5" s="61"/>
      <c r="H5" s="61"/>
      <c r="I5" s="138" t="s">
        <v>562</v>
      </c>
    </row>
    <row r="7" spans="1:9">
      <c r="C7" s="76" t="s">
        <v>1038</v>
      </c>
      <c r="D7" s="76" t="s">
        <v>126</v>
      </c>
      <c r="E7" s="76" t="s">
        <v>125</v>
      </c>
      <c r="F7" s="75" t="s">
        <v>1054</v>
      </c>
      <c r="G7" s="75" t="s">
        <v>124</v>
      </c>
      <c r="H7" s="75" t="s">
        <v>133</v>
      </c>
    </row>
    <row r="8" spans="1:9">
      <c r="B8" s="641" t="s">
        <v>1596</v>
      </c>
      <c r="C8" s="188" t="s">
        <v>1059</v>
      </c>
      <c r="D8" s="188" t="s">
        <v>561</v>
      </c>
      <c r="E8" s="188" t="s">
        <v>554</v>
      </c>
      <c r="F8" s="261" t="s">
        <v>1058</v>
      </c>
      <c r="G8" s="70" t="s">
        <v>560</v>
      </c>
      <c r="H8" s="70" t="s">
        <v>1224</v>
      </c>
      <c r="I8" s="36" t="s">
        <v>552</v>
      </c>
    </row>
    <row r="9" spans="1:9">
      <c r="B9" s="641"/>
      <c r="C9" s="188" t="s">
        <v>517</v>
      </c>
      <c r="D9" s="188" t="s">
        <v>559</v>
      </c>
      <c r="E9" s="188" t="s">
        <v>554</v>
      </c>
      <c r="F9" s="295" t="s">
        <v>1062</v>
      </c>
      <c r="G9" s="70" t="s">
        <v>558</v>
      </c>
      <c r="H9" s="70" t="s">
        <v>1225</v>
      </c>
      <c r="I9" s="36" t="s">
        <v>549</v>
      </c>
    </row>
    <row r="10" spans="1:9">
      <c r="B10" s="641"/>
      <c r="C10" s="188" t="s">
        <v>506</v>
      </c>
      <c r="D10" s="188" t="s">
        <v>557</v>
      </c>
      <c r="E10" s="188" t="s">
        <v>554</v>
      </c>
      <c r="F10" s="295" t="s">
        <v>1062</v>
      </c>
      <c r="G10" s="70" t="s">
        <v>556</v>
      </c>
      <c r="H10" s="70" t="s">
        <v>1226</v>
      </c>
      <c r="I10" s="36" t="s">
        <v>546</v>
      </c>
    </row>
    <row r="11" spans="1:9">
      <c r="B11" s="641" t="s">
        <v>1597</v>
      </c>
      <c r="C11" s="188" t="s">
        <v>1059</v>
      </c>
      <c r="D11" s="188" t="s">
        <v>555</v>
      </c>
      <c r="E11" s="188" t="s">
        <v>554</v>
      </c>
      <c r="F11" s="295" t="s">
        <v>1058</v>
      </c>
      <c r="G11" s="70" t="s">
        <v>553</v>
      </c>
      <c r="H11" s="70" t="s">
        <v>1227</v>
      </c>
      <c r="I11" s="36" t="s">
        <v>552</v>
      </c>
    </row>
    <row r="12" spans="1:9">
      <c r="B12" s="641"/>
      <c r="C12" s="188" t="s">
        <v>517</v>
      </c>
      <c r="D12" s="188" t="s">
        <v>551</v>
      </c>
      <c r="E12" s="188" t="s">
        <v>554</v>
      </c>
      <c r="F12" s="295" t="s">
        <v>1062</v>
      </c>
      <c r="G12" s="70" t="s">
        <v>550</v>
      </c>
      <c r="H12" s="70" t="s">
        <v>1228</v>
      </c>
      <c r="I12" s="36" t="s">
        <v>549</v>
      </c>
    </row>
    <row r="13" spans="1:9">
      <c r="B13" s="641"/>
      <c r="C13" s="188" t="s">
        <v>506</v>
      </c>
      <c r="D13" s="188" t="s">
        <v>548</v>
      </c>
      <c r="E13" s="188" t="s">
        <v>554</v>
      </c>
      <c r="F13" s="295" t="s">
        <v>1062</v>
      </c>
      <c r="G13" s="70" t="s">
        <v>547</v>
      </c>
      <c r="H13" s="70" t="s">
        <v>1229</v>
      </c>
      <c r="I13" s="36" t="s">
        <v>546</v>
      </c>
    </row>
    <row r="15" spans="1:9">
      <c r="A15" s="69" t="s">
        <v>545</v>
      </c>
    </row>
    <row r="16" spans="1:9">
      <c r="A16" s="187" t="s">
        <v>544</v>
      </c>
    </row>
    <row r="17" spans="1:1">
      <c r="A17" s="36" t="s">
        <v>543</v>
      </c>
    </row>
    <row r="19" spans="1:1">
      <c r="A19" s="36" t="s">
        <v>542</v>
      </c>
    </row>
    <row r="20" spans="1:1">
      <c r="A20" s="36" t="s">
        <v>541</v>
      </c>
    </row>
    <row r="21" spans="1:1">
      <c r="A21" s="36" t="s">
        <v>540</v>
      </c>
    </row>
    <row r="22" spans="1:1">
      <c r="A22" s="36" t="s">
        <v>539</v>
      </c>
    </row>
    <row r="23" spans="1:1">
      <c r="A23" s="36" t="s">
        <v>538</v>
      </c>
    </row>
    <row r="24" spans="1:1">
      <c r="A24" s="36" t="s">
        <v>537</v>
      </c>
    </row>
    <row r="26" spans="1:1">
      <c r="A26" s="36" t="s">
        <v>536</v>
      </c>
    </row>
    <row r="27" spans="1:1">
      <c r="A27" s="36" t="s">
        <v>535</v>
      </c>
    </row>
    <row r="28" spans="1:1">
      <c r="A28" s="36" t="s">
        <v>534</v>
      </c>
    </row>
    <row r="29" spans="1:1">
      <c r="A29" s="36" t="s">
        <v>533</v>
      </c>
    </row>
    <row r="31" spans="1:1">
      <c r="A31" s="36" t="s">
        <v>532</v>
      </c>
    </row>
    <row r="32" spans="1:1">
      <c r="A32" s="36" t="s">
        <v>531</v>
      </c>
    </row>
    <row r="33" spans="1:1">
      <c r="A33" s="36" t="s">
        <v>530</v>
      </c>
    </row>
    <row r="34" spans="1:1">
      <c r="A34" s="36" t="s">
        <v>529</v>
      </c>
    </row>
    <row r="35" spans="1:1">
      <c r="A35" s="36" t="s">
        <v>528</v>
      </c>
    </row>
    <row r="36" spans="1:1">
      <c r="A36" s="36" t="s">
        <v>527</v>
      </c>
    </row>
    <row r="37" spans="1:1">
      <c r="A37" s="36" t="s">
        <v>526</v>
      </c>
    </row>
    <row r="39" spans="1:1">
      <c r="A39" s="36" t="s">
        <v>499</v>
      </c>
    </row>
    <row r="40" spans="1:1">
      <c r="A40" s="36" t="s">
        <v>525</v>
      </c>
    </row>
    <row r="41" spans="1:1">
      <c r="A41" s="36" t="s">
        <v>524</v>
      </c>
    </row>
    <row r="42" spans="1:1">
      <c r="A42" s="36" t="s">
        <v>523</v>
      </c>
    </row>
    <row r="43" spans="1:1">
      <c r="A43" s="36" t="s">
        <v>522</v>
      </c>
    </row>
    <row r="45" spans="1:1">
      <c r="A45" s="36" t="s">
        <v>521</v>
      </c>
    </row>
    <row r="46" spans="1:1">
      <c r="A46" s="36" t="s">
        <v>520</v>
      </c>
    </row>
    <row r="47" spans="1:1">
      <c r="A47" s="36" t="s">
        <v>519</v>
      </c>
    </row>
    <row r="48" spans="1:1">
      <c r="A48" s="36" t="s">
        <v>518</v>
      </c>
    </row>
    <row r="50" spans="1:1">
      <c r="A50" s="69" t="s">
        <v>517</v>
      </c>
    </row>
    <row r="51" spans="1:1">
      <c r="A51" s="187" t="s">
        <v>516</v>
      </c>
    </row>
    <row r="52" spans="1:1">
      <c r="A52" s="36" t="s">
        <v>515</v>
      </c>
    </row>
    <row r="54" spans="1:1">
      <c r="A54" s="36" t="s">
        <v>514</v>
      </c>
    </row>
    <row r="55" spans="1:1">
      <c r="A55" s="36" t="s">
        <v>513</v>
      </c>
    </row>
    <row r="56" spans="1:1">
      <c r="A56" s="36" t="s">
        <v>512</v>
      </c>
    </row>
    <row r="57" spans="1:1">
      <c r="A57" s="36" t="s">
        <v>511</v>
      </c>
    </row>
    <row r="58" spans="1:1">
      <c r="A58" s="36" t="s">
        <v>510</v>
      </c>
    </row>
    <row r="59" spans="1:1">
      <c r="A59" s="36" t="s">
        <v>507</v>
      </c>
    </row>
    <row r="61" spans="1:1">
      <c r="A61" s="36" t="s">
        <v>509</v>
      </c>
    </row>
    <row r="62" spans="1:1">
      <c r="A62" s="36" t="s">
        <v>508</v>
      </c>
    </row>
    <row r="63" spans="1:1">
      <c r="A63" s="36" t="s">
        <v>507</v>
      </c>
    </row>
    <row r="65" spans="1:1">
      <c r="A65" s="69" t="s">
        <v>506</v>
      </c>
    </row>
    <row r="66" spans="1:1">
      <c r="A66" s="187" t="s">
        <v>505</v>
      </c>
    </row>
    <row r="67" spans="1:1">
      <c r="A67" s="36" t="s">
        <v>504</v>
      </c>
    </row>
    <row r="69" spans="1:1">
      <c r="A69" s="36" t="s">
        <v>503</v>
      </c>
    </row>
    <row r="70" spans="1:1">
      <c r="A70" s="36" t="s">
        <v>502</v>
      </c>
    </row>
    <row r="71" spans="1:1">
      <c r="A71" s="36" t="s">
        <v>501</v>
      </c>
    </row>
    <row r="72" spans="1:1">
      <c r="A72" s="36" t="s">
        <v>500</v>
      </c>
    </row>
    <row r="74" spans="1:1">
      <c r="A74" s="36" t="s">
        <v>499</v>
      </c>
    </row>
    <row r="75" spans="1:1">
      <c r="A75" s="36" t="s">
        <v>498</v>
      </c>
    </row>
    <row r="76" spans="1:1">
      <c r="A76" s="36" t="s">
        <v>497</v>
      </c>
    </row>
    <row r="77" spans="1:1">
      <c r="A77" s="36" t="s">
        <v>496</v>
      </c>
    </row>
    <row r="78" spans="1:1">
      <c r="A78" s="36" t="s">
        <v>495</v>
      </c>
    </row>
    <row r="79" spans="1:1">
      <c r="A79" s="36" t="s">
        <v>494</v>
      </c>
    </row>
    <row r="80" spans="1:1">
      <c r="A80" s="36" t="s">
        <v>493</v>
      </c>
    </row>
    <row r="82" spans="1:1">
      <c r="A82" s="36" t="s">
        <v>492</v>
      </c>
    </row>
    <row r="84" spans="1:1">
      <c r="A84" s="36" t="s">
        <v>491</v>
      </c>
    </row>
  </sheetData>
  <mergeCells count="2">
    <mergeCell ref="B8:B10"/>
    <mergeCell ref="B11:B1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C5" sqref="C5"/>
    </sheetView>
  </sheetViews>
  <sheetFormatPr baseColWidth="10" defaultRowHeight="15"/>
  <cols>
    <col min="1" max="1" width="25.140625" style="190" customWidth="1"/>
    <col min="2" max="2" width="9.140625" style="190" bestFit="1" customWidth="1"/>
    <col min="3" max="3" width="20.42578125" style="190" bestFit="1" customWidth="1"/>
    <col min="4" max="4" width="27" style="190" bestFit="1" customWidth="1"/>
    <col min="5" max="5" width="36.28515625" style="190" bestFit="1" customWidth="1"/>
    <col min="6" max="6" width="13.7109375" style="190" bestFit="1" customWidth="1"/>
    <col min="7" max="7" width="9.140625" style="190" bestFit="1" customWidth="1"/>
    <col min="8" max="8" width="16.140625" style="190" bestFit="1" customWidth="1"/>
    <col min="9" max="9" width="17.28515625" style="190" bestFit="1" customWidth="1"/>
    <col min="10" max="10" width="38.140625" style="190" bestFit="1" customWidth="1"/>
    <col min="11" max="16384" width="11.42578125" style="190"/>
  </cols>
  <sheetData>
    <row r="1" spans="1:10" ht="18.75">
      <c r="A1" s="195" t="s">
        <v>285</v>
      </c>
      <c r="C1" s="191"/>
    </row>
    <row r="3" spans="1:10">
      <c r="E3" s="76" t="s">
        <v>1038</v>
      </c>
      <c r="F3" s="76" t="s">
        <v>126</v>
      </c>
      <c r="G3" s="76" t="s">
        <v>125</v>
      </c>
      <c r="H3" s="75" t="s">
        <v>1054</v>
      </c>
      <c r="I3" s="75" t="s">
        <v>124</v>
      </c>
      <c r="J3" s="75" t="s">
        <v>133</v>
      </c>
    </row>
    <row r="4" spans="1:10" s="193" customFormat="1">
      <c r="A4" s="143" t="s">
        <v>600</v>
      </c>
      <c r="B4" s="194" t="s">
        <v>599</v>
      </c>
      <c r="C4" s="194" t="s">
        <v>598</v>
      </c>
      <c r="D4" s="194" t="s">
        <v>597</v>
      </c>
      <c r="E4" s="138"/>
    </row>
    <row r="5" spans="1:10">
      <c r="A5" s="147" t="s">
        <v>596</v>
      </c>
      <c r="B5" s="147" t="s">
        <v>571</v>
      </c>
      <c r="C5" s="147">
        <v>1</v>
      </c>
      <c r="D5" s="147" t="s">
        <v>570</v>
      </c>
      <c r="E5" s="192"/>
    </row>
    <row r="6" spans="1:10">
      <c r="A6" s="147" t="s">
        <v>595</v>
      </c>
      <c r="B6" s="147" t="s">
        <v>594</v>
      </c>
      <c r="C6" s="147" t="s">
        <v>567</v>
      </c>
      <c r="D6" s="147" t="s">
        <v>593</v>
      </c>
      <c r="E6" s="192"/>
    </row>
    <row r="7" spans="1:10">
      <c r="A7" s="147" t="s">
        <v>592</v>
      </c>
      <c r="B7" s="147" t="s">
        <v>591</v>
      </c>
      <c r="C7" s="147" t="s">
        <v>567</v>
      </c>
      <c r="D7" s="147" t="s">
        <v>590</v>
      </c>
      <c r="E7" s="192"/>
    </row>
    <row r="8" spans="1:10">
      <c r="A8" s="147" t="s">
        <v>589</v>
      </c>
      <c r="B8" s="147" t="s">
        <v>588</v>
      </c>
      <c r="C8" s="147" t="s">
        <v>567</v>
      </c>
      <c r="D8" s="147" t="s">
        <v>587</v>
      </c>
      <c r="E8" s="192"/>
    </row>
    <row r="9" spans="1:10">
      <c r="A9" s="147" t="s">
        <v>586</v>
      </c>
      <c r="B9" s="147" t="s">
        <v>585</v>
      </c>
      <c r="C9" s="147" t="s">
        <v>582</v>
      </c>
      <c r="D9" s="147" t="s">
        <v>581</v>
      </c>
      <c r="E9" s="192"/>
    </row>
    <row r="10" spans="1:10">
      <c r="A10" s="147" t="s">
        <v>584</v>
      </c>
      <c r="B10" s="147" t="s">
        <v>583</v>
      </c>
      <c r="C10" s="147" t="s">
        <v>582</v>
      </c>
      <c r="D10" s="147" t="s">
        <v>581</v>
      </c>
      <c r="E10" s="192"/>
    </row>
    <row r="11" spans="1:10">
      <c r="A11" s="147" t="s">
        <v>580</v>
      </c>
      <c r="B11" s="147" t="s">
        <v>579</v>
      </c>
      <c r="C11" s="147" t="s">
        <v>567</v>
      </c>
      <c r="D11" s="147" t="s">
        <v>573</v>
      </c>
    </row>
    <row r="12" spans="1:10" ht="60">
      <c r="A12" s="147" t="s">
        <v>578</v>
      </c>
      <c r="B12" s="147" t="s">
        <v>577</v>
      </c>
      <c r="C12" s="147" t="s">
        <v>576</v>
      </c>
      <c r="D12" s="147" t="s">
        <v>573</v>
      </c>
      <c r="E12" s="354" t="s">
        <v>1477</v>
      </c>
      <c r="F12" s="356" t="s">
        <v>1392</v>
      </c>
      <c r="G12" s="356" t="s">
        <v>554</v>
      </c>
      <c r="H12" s="357" t="s">
        <v>1058</v>
      </c>
      <c r="I12" s="357" t="s">
        <v>1393</v>
      </c>
      <c r="J12" s="357" t="s">
        <v>1394</v>
      </c>
    </row>
    <row r="13" spans="1:10">
      <c r="A13" s="147" t="s">
        <v>575</v>
      </c>
      <c r="B13" s="147" t="s">
        <v>574</v>
      </c>
      <c r="C13" s="147" t="s">
        <v>567</v>
      </c>
      <c r="D13" s="147" t="s">
        <v>573</v>
      </c>
      <c r="E13" s="192"/>
    </row>
    <row r="14" spans="1:10">
      <c r="A14" s="147" t="s">
        <v>572</v>
      </c>
      <c r="B14" s="147" t="s">
        <v>571</v>
      </c>
      <c r="C14" s="147" t="s">
        <v>567</v>
      </c>
      <c r="D14" s="147" t="s">
        <v>570</v>
      </c>
      <c r="E14" s="192"/>
    </row>
    <row r="15" spans="1:10">
      <c r="A15" s="147" t="s">
        <v>569</v>
      </c>
      <c r="B15" s="147" t="s">
        <v>568</v>
      </c>
      <c r="C15" s="147" t="s">
        <v>567</v>
      </c>
      <c r="D15" s="147" t="s">
        <v>566</v>
      </c>
      <c r="E15" s="192"/>
    </row>
    <row r="16" spans="1:10">
      <c r="A16" s="196"/>
      <c r="B16" s="196"/>
      <c r="C16" s="196"/>
      <c r="D16" s="196"/>
      <c r="E16" s="192"/>
    </row>
    <row r="17" spans="1:10">
      <c r="A17" s="196"/>
      <c r="B17" s="196"/>
      <c r="C17" s="196"/>
      <c r="D17" s="196"/>
      <c r="E17" s="192"/>
    </row>
    <row r="19" spans="1:10">
      <c r="A19" s="194" t="s">
        <v>1326</v>
      </c>
      <c r="B19" s="194" t="s">
        <v>1337</v>
      </c>
      <c r="C19" s="194" t="s">
        <v>1485</v>
      </c>
      <c r="D19" s="194" t="s">
        <v>1486</v>
      </c>
    </row>
    <row r="20" spans="1:10">
      <c r="B20" s="361">
        <v>0</v>
      </c>
      <c r="C20" s="360" t="s">
        <v>1338</v>
      </c>
      <c r="D20" s="360" t="s">
        <v>1338</v>
      </c>
    </row>
    <row r="21" spans="1:10">
      <c r="B21" s="361">
        <v>1</v>
      </c>
      <c r="C21" s="147" t="s">
        <v>1339</v>
      </c>
      <c r="D21" s="147" t="s">
        <v>1339</v>
      </c>
    </row>
    <row r="22" spans="1:10">
      <c r="B22" s="361">
        <v>2</v>
      </c>
      <c r="C22" s="352" t="s">
        <v>1340</v>
      </c>
      <c r="D22" s="352" t="s">
        <v>1340</v>
      </c>
    </row>
    <row r="23" spans="1:10">
      <c r="B23" s="361">
        <v>3</v>
      </c>
      <c r="C23" s="147" t="s">
        <v>1341</v>
      </c>
      <c r="D23" s="147" t="s">
        <v>1341</v>
      </c>
    </row>
    <row r="24" spans="1:10">
      <c r="B24" s="361">
        <v>4</v>
      </c>
      <c r="C24" s="147" t="s">
        <v>1342</v>
      </c>
      <c r="D24" s="147" t="s">
        <v>1342</v>
      </c>
    </row>
    <row r="25" spans="1:10">
      <c r="B25" s="361">
        <v>5</v>
      </c>
      <c r="C25" s="147" t="s">
        <v>1343</v>
      </c>
      <c r="D25" s="147" t="s">
        <v>1343</v>
      </c>
    </row>
    <row r="26" spans="1:10">
      <c r="B26" s="361">
        <v>6</v>
      </c>
      <c r="C26" s="147" t="s">
        <v>1344</v>
      </c>
      <c r="D26" s="147" t="s">
        <v>1344</v>
      </c>
    </row>
    <row r="27" spans="1:10" ht="30">
      <c r="B27" s="361">
        <v>7</v>
      </c>
      <c r="C27" s="147" t="s">
        <v>1345</v>
      </c>
      <c r="D27" s="147" t="s">
        <v>1345</v>
      </c>
      <c r="E27" s="354" t="s">
        <v>1397</v>
      </c>
      <c r="F27" s="356" t="s">
        <v>1395</v>
      </c>
      <c r="G27" s="356" t="s">
        <v>554</v>
      </c>
      <c r="H27" s="359" t="s">
        <v>1064</v>
      </c>
      <c r="I27" s="357" t="s">
        <v>1393</v>
      </c>
      <c r="J27" s="357" t="s">
        <v>1396</v>
      </c>
    </row>
    <row r="28" spans="1:10">
      <c r="B28" s="361">
        <v>8</v>
      </c>
      <c r="C28" s="147" t="s">
        <v>1346</v>
      </c>
      <c r="D28" s="147" t="s">
        <v>1346</v>
      </c>
    </row>
    <row r="29" spans="1:10">
      <c r="B29" s="361">
        <v>9</v>
      </c>
      <c r="C29" s="147" t="s">
        <v>1347</v>
      </c>
      <c r="D29" s="147" t="s">
        <v>1347</v>
      </c>
    </row>
    <row r="30" spans="1:10">
      <c r="B30" s="361">
        <v>10</v>
      </c>
      <c r="C30" s="147" t="s">
        <v>1348</v>
      </c>
      <c r="D30" s="147" t="s">
        <v>1348</v>
      </c>
    </row>
    <row r="31" spans="1:10">
      <c r="B31" s="361">
        <v>11</v>
      </c>
      <c r="C31" s="147" t="s">
        <v>1349</v>
      </c>
      <c r="D31" s="147" t="s">
        <v>1349</v>
      </c>
    </row>
    <row r="32" spans="1:10">
      <c r="B32" s="361">
        <v>12</v>
      </c>
      <c r="C32" s="147" t="s">
        <v>1350</v>
      </c>
      <c r="D32" s="147" t="s">
        <v>1350</v>
      </c>
    </row>
    <row r="33" spans="2:4">
      <c r="B33" s="361">
        <v>13</v>
      </c>
      <c r="C33" s="147" t="s">
        <v>1351</v>
      </c>
      <c r="D33" s="147" t="s">
        <v>1351</v>
      </c>
    </row>
    <row r="34" spans="2:4">
      <c r="B34" s="361">
        <v>14</v>
      </c>
      <c r="C34" s="147" t="s">
        <v>1352</v>
      </c>
      <c r="D34" s="147" t="s">
        <v>1352</v>
      </c>
    </row>
    <row r="35" spans="2:4">
      <c r="B35" s="361">
        <v>15</v>
      </c>
      <c r="C35" s="147" t="s">
        <v>1353</v>
      </c>
      <c r="D35" s="147" t="s">
        <v>1353</v>
      </c>
    </row>
    <row r="36" spans="2:4">
      <c r="B36" s="361">
        <v>16</v>
      </c>
      <c r="C36" s="147" t="s">
        <v>1354</v>
      </c>
      <c r="D36" s="147" t="s">
        <v>1354</v>
      </c>
    </row>
    <row r="37" spans="2:4">
      <c r="B37" s="361">
        <v>17</v>
      </c>
      <c r="C37" s="147" t="s">
        <v>1355</v>
      </c>
      <c r="D37" s="147" t="s">
        <v>1355</v>
      </c>
    </row>
    <row r="38" spans="2:4">
      <c r="B38" s="361">
        <v>18</v>
      </c>
      <c r="C38" s="147" t="s">
        <v>1356</v>
      </c>
      <c r="D38" s="147" t="s">
        <v>1356</v>
      </c>
    </row>
    <row r="39" spans="2:4">
      <c r="B39" s="361">
        <v>19</v>
      </c>
      <c r="C39" s="147" t="s">
        <v>1357</v>
      </c>
      <c r="D39" s="147" t="s">
        <v>1357</v>
      </c>
    </row>
    <row r="40" spans="2:4">
      <c r="B40" s="361">
        <v>20</v>
      </c>
      <c r="C40" s="147" t="s">
        <v>1358</v>
      </c>
      <c r="D40" s="147" t="s">
        <v>1358</v>
      </c>
    </row>
    <row r="41" spans="2:4">
      <c r="B41" s="361">
        <v>21</v>
      </c>
      <c r="C41" s="147" t="s">
        <v>1359</v>
      </c>
      <c r="D41" s="147" t="s">
        <v>1359</v>
      </c>
    </row>
    <row r="42" spans="2:4">
      <c r="B42" s="361">
        <v>22</v>
      </c>
      <c r="C42" s="147" t="s">
        <v>1360</v>
      </c>
      <c r="D42" s="147" t="s">
        <v>1360</v>
      </c>
    </row>
    <row r="43" spans="2:4">
      <c r="B43" s="361">
        <v>23</v>
      </c>
      <c r="C43" s="147" t="s">
        <v>1361</v>
      </c>
      <c r="D43" s="147" t="s">
        <v>1361</v>
      </c>
    </row>
    <row r="44" spans="2:4">
      <c r="B44" s="361">
        <v>24</v>
      </c>
      <c r="C44" s="147" t="s">
        <v>1362</v>
      </c>
      <c r="D44" s="147" t="s">
        <v>1362</v>
      </c>
    </row>
    <row r="45" spans="2:4">
      <c r="B45" s="361">
        <v>25</v>
      </c>
      <c r="C45" s="147" t="s">
        <v>1363</v>
      </c>
      <c r="D45" s="147" t="s">
        <v>1363</v>
      </c>
    </row>
    <row r="46" spans="2:4">
      <c r="B46" s="361">
        <v>26</v>
      </c>
      <c r="C46" s="147" t="s">
        <v>1364</v>
      </c>
      <c r="D46" s="147" t="s">
        <v>1364</v>
      </c>
    </row>
    <row r="47" spans="2:4">
      <c r="B47" s="361">
        <v>27</v>
      </c>
      <c r="C47" s="147" t="s">
        <v>1365</v>
      </c>
      <c r="D47" s="147" t="s">
        <v>1365</v>
      </c>
    </row>
    <row r="48" spans="2:4">
      <c r="B48" s="361">
        <v>28</v>
      </c>
      <c r="C48" s="147" t="s">
        <v>1366</v>
      </c>
      <c r="D48" s="147" t="s">
        <v>1366</v>
      </c>
    </row>
    <row r="49" spans="2:4">
      <c r="B49" s="361">
        <v>29</v>
      </c>
      <c r="C49" s="147" t="s">
        <v>1367</v>
      </c>
      <c r="D49" s="147" t="s">
        <v>1367</v>
      </c>
    </row>
    <row r="50" spans="2:4">
      <c r="B50" s="361">
        <v>30</v>
      </c>
      <c r="C50" s="147" t="s">
        <v>1368</v>
      </c>
      <c r="D50" s="147" t="s">
        <v>1368</v>
      </c>
    </row>
    <row r="51" spans="2:4">
      <c r="B51" s="361">
        <v>31</v>
      </c>
      <c r="C51" s="147" t="s">
        <v>1369</v>
      </c>
      <c r="D51" s="147" t="s">
        <v>1369</v>
      </c>
    </row>
    <row r="52" spans="2:4">
      <c r="B52" s="361">
        <v>32</v>
      </c>
      <c r="C52" s="147" t="s">
        <v>1370</v>
      </c>
      <c r="D52" s="147" t="s">
        <v>1370</v>
      </c>
    </row>
    <row r="53" spans="2:4">
      <c r="B53" s="361">
        <v>33</v>
      </c>
      <c r="C53" s="147" t="s">
        <v>1371</v>
      </c>
      <c r="D53" s="147" t="s">
        <v>1371</v>
      </c>
    </row>
    <row r="54" spans="2:4">
      <c r="B54" s="361">
        <v>34</v>
      </c>
      <c r="C54" s="147" t="s">
        <v>1372</v>
      </c>
      <c r="D54" s="147" t="s">
        <v>1372</v>
      </c>
    </row>
    <row r="55" spans="2:4">
      <c r="B55" s="361">
        <v>35</v>
      </c>
      <c r="C55" s="147" t="s">
        <v>1373</v>
      </c>
      <c r="D55" s="147" t="s">
        <v>1373</v>
      </c>
    </row>
    <row r="56" spans="2:4">
      <c r="B56" s="361">
        <v>36</v>
      </c>
      <c r="C56" s="147" t="s">
        <v>1374</v>
      </c>
      <c r="D56" s="147" t="s">
        <v>1374</v>
      </c>
    </row>
    <row r="57" spans="2:4">
      <c r="B57" s="361">
        <v>37</v>
      </c>
      <c r="C57" s="147" t="s">
        <v>1375</v>
      </c>
      <c r="D57" s="147" t="s">
        <v>1375</v>
      </c>
    </row>
    <row r="58" spans="2:4">
      <c r="B58" s="361">
        <v>38</v>
      </c>
      <c r="C58" s="147" t="s">
        <v>1376</v>
      </c>
      <c r="D58" s="147" t="s">
        <v>1376</v>
      </c>
    </row>
    <row r="59" spans="2:4">
      <c r="B59" s="361">
        <v>39</v>
      </c>
      <c r="C59" s="147" t="s">
        <v>1377</v>
      </c>
      <c r="D59" s="147" t="s">
        <v>1377</v>
      </c>
    </row>
    <row r="60" spans="2:4">
      <c r="B60" s="361">
        <v>40</v>
      </c>
      <c r="C60" s="147" t="s">
        <v>1378</v>
      </c>
      <c r="D60" s="147" t="s">
        <v>1378</v>
      </c>
    </row>
    <row r="61" spans="2:4">
      <c r="B61" s="361">
        <v>41</v>
      </c>
      <c r="C61" s="147" t="s">
        <v>1379</v>
      </c>
      <c r="D61" s="147" t="s">
        <v>1379</v>
      </c>
    </row>
    <row r="62" spans="2:4">
      <c r="B62" s="361">
        <v>42</v>
      </c>
      <c r="C62" s="147" t="s">
        <v>1380</v>
      </c>
      <c r="D62" s="147" t="s">
        <v>1380</v>
      </c>
    </row>
    <row r="63" spans="2:4">
      <c r="B63" s="361">
        <v>43</v>
      </c>
      <c r="C63" s="147" t="s">
        <v>1381</v>
      </c>
      <c r="D63" s="147" t="s">
        <v>1381</v>
      </c>
    </row>
    <row r="64" spans="2:4">
      <c r="B64" s="361">
        <v>44</v>
      </c>
      <c r="C64" s="147" t="s">
        <v>1382</v>
      </c>
      <c r="D64" s="147" t="s">
        <v>1382</v>
      </c>
    </row>
    <row r="65" spans="2:4">
      <c r="B65" s="361">
        <v>45</v>
      </c>
      <c r="C65" s="147" t="s">
        <v>1383</v>
      </c>
      <c r="D65" s="147" t="s">
        <v>1383</v>
      </c>
    </row>
    <row r="66" spans="2:4">
      <c r="B66" s="361">
        <v>46</v>
      </c>
      <c r="C66" s="147" t="s">
        <v>1384</v>
      </c>
      <c r="D66" s="147" t="s">
        <v>1384</v>
      </c>
    </row>
    <row r="67" spans="2:4">
      <c r="B67" s="361">
        <v>47</v>
      </c>
      <c r="C67" s="147" t="s">
        <v>1385</v>
      </c>
      <c r="D67" s="147" t="s">
        <v>1385</v>
      </c>
    </row>
    <row r="68" spans="2:4">
      <c r="B68" s="361">
        <v>48</v>
      </c>
      <c r="C68" s="147" t="s">
        <v>1386</v>
      </c>
      <c r="D68" s="147" t="s">
        <v>1386</v>
      </c>
    </row>
    <row r="69" spans="2:4">
      <c r="B69" s="361">
        <v>49</v>
      </c>
      <c r="C69" s="147" t="s">
        <v>1387</v>
      </c>
      <c r="D69" s="147" t="s">
        <v>1387</v>
      </c>
    </row>
    <row r="70" spans="2:4">
      <c r="B70" s="361">
        <v>50</v>
      </c>
      <c r="C70" s="147" t="s">
        <v>1388</v>
      </c>
      <c r="D70" s="147" t="s">
        <v>1388</v>
      </c>
    </row>
    <row r="71" spans="2:4">
      <c r="B71" s="361">
        <v>51</v>
      </c>
      <c r="C71" s="147" t="s">
        <v>1389</v>
      </c>
      <c r="D71" s="147" t="s">
        <v>1389</v>
      </c>
    </row>
    <row r="72" spans="2:4">
      <c r="B72" s="361">
        <v>52</v>
      </c>
      <c r="C72" s="147" t="s">
        <v>1483</v>
      </c>
      <c r="D72" s="147" t="s">
        <v>1483</v>
      </c>
    </row>
    <row r="73" spans="2:4">
      <c r="B73" s="361">
        <v>53</v>
      </c>
      <c r="C73" s="147" t="s">
        <v>1484</v>
      </c>
      <c r="D73" s="147" t="s">
        <v>1484</v>
      </c>
    </row>
    <row r="74" spans="2:4">
      <c r="B74" s="361">
        <v>54</v>
      </c>
      <c r="C74" s="365" t="s">
        <v>1390</v>
      </c>
      <c r="D74" s="194" t="s">
        <v>1487</v>
      </c>
    </row>
    <row r="75" spans="2:4">
      <c r="B75" s="361">
        <v>55</v>
      </c>
      <c r="C75" s="365" t="s">
        <v>1391</v>
      </c>
      <c r="D75" s="194" t="s">
        <v>1488</v>
      </c>
    </row>
    <row r="76" spans="2:4">
      <c r="B76" s="361">
        <v>56</v>
      </c>
      <c r="D76" s="194" t="s">
        <v>1489</v>
      </c>
    </row>
    <row r="77" spans="2:4">
      <c r="B77" s="361">
        <v>57</v>
      </c>
      <c r="D77" s="194" t="s">
        <v>1490</v>
      </c>
    </row>
    <row r="78" spans="2:4">
      <c r="B78" s="361">
        <v>58</v>
      </c>
      <c r="D78" s="194" t="s">
        <v>1491</v>
      </c>
    </row>
    <row r="79" spans="2:4">
      <c r="B79" s="361">
        <v>59</v>
      </c>
      <c r="D79" s="194" t="s">
        <v>1492</v>
      </c>
    </row>
    <row r="80" spans="2:4">
      <c r="B80" s="361">
        <v>60</v>
      </c>
      <c r="D80" s="194" t="s">
        <v>1493</v>
      </c>
    </row>
    <row r="81" spans="2:4">
      <c r="B81" s="361">
        <v>61</v>
      </c>
      <c r="D81" s="194" t="s">
        <v>1494</v>
      </c>
    </row>
    <row r="82" spans="2:4">
      <c r="B82" s="361">
        <v>62</v>
      </c>
      <c r="D82" s="194" t="s">
        <v>1495</v>
      </c>
    </row>
    <row r="83" spans="2:4">
      <c r="B83" s="361">
        <v>63</v>
      </c>
      <c r="D83" s="194" t="s">
        <v>1496</v>
      </c>
    </row>
    <row r="84" spans="2:4">
      <c r="B84" s="361">
        <v>64</v>
      </c>
      <c r="D84" s="194" t="s">
        <v>1497</v>
      </c>
    </row>
    <row r="85" spans="2:4">
      <c r="B85" s="361">
        <v>65</v>
      </c>
      <c r="D85" s="194" t="s">
        <v>1498</v>
      </c>
    </row>
    <row r="86" spans="2:4">
      <c r="B86" s="361">
        <v>66</v>
      </c>
      <c r="D86" s="194" t="s">
        <v>1499</v>
      </c>
    </row>
    <row r="87" spans="2:4">
      <c r="B87" s="361">
        <v>67</v>
      </c>
      <c r="D87" s="194" t="s">
        <v>1500</v>
      </c>
    </row>
    <row r="88" spans="2:4">
      <c r="B88" s="361">
        <v>68</v>
      </c>
      <c r="D88" s="194" t="s">
        <v>1501</v>
      </c>
    </row>
    <row r="89" spans="2:4">
      <c r="B89" s="361">
        <v>69</v>
      </c>
      <c r="D89" s="194" t="s">
        <v>1502</v>
      </c>
    </row>
    <row r="90" spans="2:4">
      <c r="B90" s="361">
        <v>70</v>
      </c>
      <c r="D90" s="194" t="s">
        <v>1503</v>
      </c>
    </row>
    <row r="91" spans="2:4">
      <c r="B91" s="361">
        <v>71</v>
      </c>
      <c r="D91" s="194" t="s">
        <v>1504</v>
      </c>
    </row>
    <row r="92" spans="2:4">
      <c r="B92" s="361">
        <v>72</v>
      </c>
      <c r="D92" s="194" t="s">
        <v>1505</v>
      </c>
    </row>
    <row r="93" spans="2:4">
      <c r="B93" s="361">
        <v>73</v>
      </c>
      <c r="D93" s="194" t="s">
        <v>1506</v>
      </c>
    </row>
    <row r="94" spans="2:4">
      <c r="B94" s="361">
        <v>74</v>
      </c>
      <c r="D94" s="194" t="s">
        <v>1507</v>
      </c>
    </row>
    <row r="95" spans="2:4">
      <c r="B95" s="361">
        <v>75</v>
      </c>
      <c r="D95" s="194" t="s">
        <v>1508</v>
      </c>
    </row>
    <row r="96" spans="2:4">
      <c r="B96" s="361">
        <v>76</v>
      </c>
      <c r="D96" s="194" t="s">
        <v>1509</v>
      </c>
    </row>
    <row r="97" spans="2:4">
      <c r="B97" s="361">
        <v>77</v>
      </c>
      <c r="D97" s="194" t="s">
        <v>1510</v>
      </c>
    </row>
    <row r="98" spans="2:4">
      <c r="B98" s="361">
        <v>78</v>
      </c>
      <c r="D98" s="194" t="s">
        <v>1511</v>
      </c>
    </row>
    <row r="99" spans="2:4">
      <c r="B99" s="361">
        <v>79</v>
      </c>
      <c r="D99" s="194" t="s">
        <v>1512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selection activeCell="C12" sqref="C12"/>
    </sheetView>
  </sheetViews>
  <sheetFormatPr baseColWidth="10" defaultRowHeight="15"/>
  <cols>
    <col min="1" max="1" width="25" style="36" customWidth="1"/>
    <col min="2" max="2" width="13.85546875" style="36" bestFit="1" customWidth="1"/>
    <col min="3" max="3" width="9.42578125" style="36" bestFit="1" customWidth="1"/>
    <col min="4" max="4" width="19.5703125" style="36" bestFit="1" customWidth="1"/>
    <col min="5" max="5" width="8.5703125" style="36" bestFit="1" customWidth="1"/>
    <col min="6" max="6" width="22.5703125" style="36" bestFit="1" customWidth="1"/>
    <col min="7" max="7" width="33.5703125" style="36" bestFit="1" customWidth="1"/>
    <col min="8" max="8" width="15.42578125" style="36" customWidth="1"/>
    <col min="9" max="9" width="24.5703125" style="36" bestFit="1" customWidth="1"/>
    <col min="10" max="10" width="30.28515625" style="190" bestFit="1" customWidth="1"/>
    <col min="11" max="11" width="38" style="36" bestFit="1" customWidth="1"/>
    <col min="12" max="12" width="15.28515625" style="36" bestFit="1" customWidth="1"/>
    <col min="13" max="13" width="13.7109375" style="36" bestFit="1" customWidth="1"/>
    <col min="14" max="16" width="11.42578125" style="36"/>
    <col min="17" max="17" width="10.85546875" style="36" bestFit="1" customWidth="1"/>
    <col min="18" max="16384" width="11.42578125" style="36"/>
  </cols>
  <sheetData>
    <row r="1" spans="1:10" ht="18.75">
      <c r="A1" s="114" t="s">
        <v>1327</v>
      </c>
    </row>
    <row r="3" spans="1:10" s="134" customFormat="1">
      <c r="A3" s="36" t="s">
        <v>707</v>
      </c>
      <c r="B3" s="189"/>
      <c r="C3" s="189"/>
      <c r="D3" s="189"/>
      <c r="E3" s="189"/>
      <c r="F3" s="202" t="s">
        <v>715</v>
      </c>
      <c r="G3" s="130" t="s">
        <v>714</v>
      </c>
      <c r="I3" s="194" t="s">
        <v>616</v>
      </c>
      <c r="J3" s="130" t="s">
        <v>693</v>
      </c>
    </row>
    <row r="4" spans="1:10">
      <c r="A4" s="36" t="s">
        <v>705</v>
      </c>
      <c r="B4" s="61"/>
      <c r="C4" s="61"/>
      <c r="D4" s="61"/>
      <c r="E4" s="61"/>
      <c r="F4" s="147" t="s">
        <v>567</v>
      </c>
      <c r="G4" s="54" t="s">
        <v>713</v>
      </c>
      <c r="I4" s="147" t="s">
        <v>692</v>
      </c>
      <c r="J4" s="54" t="s">
        <v>701</v>
      </c>
    </row>
    <row r="5" spans="1:10">
      <c r="A5" s="61"/>
      <c r="B5" s="61"/>
      <c r="C5" s="61"/>
      <c r="D5" s="61"/>
      <c r="E5" s="61"/>
      <c r="F5" s="147" t="s">
        <v>711</v>
      </c>
      <c r="G5" s="54" t="s">
        <v>1407</v>
      </c>
      <c r="I5" s="147" t="s">
        <v>567</v>
      </c>
      <c r="J5" s="54" t="s">
        <v>297</v>
      </c>
    </row>
    <row r="6" spans="1:10">
      <c r="A6" s="61"/>
      <c r="B6" s="61"/>
      <c r="C6" s="61"/>
      <c r="D6" s="61"/>
      <c r="E6" s="61"/>
      <c r="F6" s="147" t="s">
        <v>710</v>
      </c>
      <c r="G6" s="54" t="s">
        <v>1406</v>
      </c>
      <c r="I6" s="147" t="s">
        <v>689</v>
      </c>
      <c r="J6" s="54" t="s">
        <v>700</v>
      </c>
    </row>
    <row r="7" spans="1:10">
      <c r="A7" s="61"/>
      <c r="B7" s="61"/>
      <c r="C7" s="61"/>
      <c r="D7" s="61"/>
      <c r="E7" s="61"/>
      <c r="F7" s="147" t="s">
        <v>709</v>
      </c>
      <c r="G7" s="54" t="s">
        <v>1408</v>
      </c>
      <c r="I7" s="147" t="s">
        <v>687</v>
      </c>
      <c r="J7" s="54" t="s">
        <v>699</v>
      </c>
    </row>
    <row r="8" spans="1:10">
      <c r="F8" s="147" t="s">
        <v>708</v>
      </c>
      <c r="G8" s="54" t="s">
        <v>1409</v>
      </c>
    </row>
    <row r="9" spans="1:10">
      <c r="F9" s="147" t="s">
        <v>706</v>
      </c>
      <c r="G9" s="54" t="s">
        <v>1410</v>
      </c>
      <c r="I9" s="143" t="s">
        <v>603</v>
      </c>
      <c r="J9" s="130" t="s">
        <v>693</v>
      </c>
    </row>
    <row r="10" spans="1:10">
      <c r="F10" s="147" t="s">
        <v>704</v>
      </c>
      <c r="G10" s="54" t="s">
        <v>1411</v>
      </c>
      <c r="I10" s="147" t="s">
        <v>692</v>
      </c>
      <c r="J10" s="54" t="s">
        <v>691</v>
      </c>
    </row>
    <row r="11" spans="1:10">
      <c r="F11" s="147" t="s">
        <v>703</v>
      </c>
      <c r="G11" s="54" t="s">
        <v>1412</v>
      </c>
      <c r="H11" s="196"/>
      <c r="I11" s="147" t="s">
        <v>567</v>
      </c>
      <c r="J11" s="54" t="s">
        <v>690</v>
      </c>
    </row>
    <row r="12" spans="1:10">
      <c r="I12" s="147" t="s">
        <v>689</v>
      </c>
      <c r="J12" s="54" t="s">
        <v>688</v>
      </c>
    </row>
    <row r="13" spans="1:10">
      <c r="F13" s="143" t="s">
        <v>605</v>
      </c>
      <c r="G13" s="130" t="s">
        <v>693</v>
      </c>
      <c r="I13" s="147" t="s">
        <v>687</v>
      </c>
      <c r="J13" s="54" t="s">
        <v>686</v>
      </c>
    </row>
    <row r="14" spans="1:10">
      <c r="F14" s="147" t="s">
        <v>692</v>
      </c>
      <c r="G14" s="54" t="s">
        <v>698</v>
      </c>
      <c r="I14" s="147" t="s">
        <v>684</v>
      </c>
      <c r="J14" s="54" t="s">
        <v>683</v>
      </c>
    </row>
    <row r="15" spans="1:10">
      <c r="F15" s="147" t="s">
        <v>567</v>
      </c>
      <c r="G15" s="54" t="s">
        <v>697</v>
      </c>
      <c r="I15" s="147" t="s">
        <v>681</v>
      </c>
      <c r="J15" s="54" t="s">
        <v>680</v>
      </c>
    </row>
    <row r="16" spans="1:10">
      <c r="F16" s="147" t="s">
        <v>689</v>
      </c>
      <c r="G16" s="54" t="s">
        <v>696</v>
      </c>
      <c r="I16" s="147" t="s">
        <v>678</v>
      </c>
      <c r="J16" s="54" t="s">
        <v>677</v>
      </c>
    </row>
    <row r="17" spans="1:12">
      <c r="F17" s="147" t="s">
        <v>687</v>
      </c>
      <c r="G17" s="54" t="s">
        <v>695</v>
      </c>
      <c r="H17" s="196"/>
      <c r="I17" s="147" t="s">
        <v>675</v>
      </c>
      <c r="J17" s="54" t="s">
        <v>674</v>
      </c>
    </row>
    <row r="18" spans="1:12">
      <c r="F18" s="147" t="s">
        <v>684</v>
      </c>
      <c r="G18" s="54" t="s">
        <v>694</v>
      </c>
      <c r="H18" s="196"/>
      <c r="I18" s="147" t="s">
        <v>672</v>
      </c>
      <c r="J18" s="54" t="s">
        <v>671</v>
      </c>
    </row>
    <row r="19" spans="1:12">
      <c r="H19" s="196"/>
      <c r="I19" s="147" t="s">
        <v>669</v>
      </c>
      <c r="J19" s="54" t="s">
        <v>668</v>
      </c>
    </row>
    <row r="20" spans="1:12">
      <c r="H20" s="196"/>
      <c r="I20" s="147" t="s">
        <v>666</v>
      </c>
      <c r="J20" s="54" t="s">
        <v>665</v>
      </c>
    </row>
    <row r="21" spans="1:12">
      <c r="H21" s="196"/>
      <c r="I21" s="147" t="s">
        <v>663</v>
      </c>
      <c r="J21" s="54" t="s">
        <v>662</v>
      </c>
    </row>
    <row r="23" spans="1:12">
      <c r="A23" s="130" t="s">
        <v>702</v>
      </c>
      <c r="B23" s="130" t="s">
        <v>633</v>
      </c>
      <c r="C23" s="130" t="s">
        <v>632</v>
      </c>
      <c r="D23" s="130" t="s">
        <v>230</v>
      </c>
      <c r="E23" s="130" t="s">
        <v>229</v>
      </c>
      <c r="F23" s="76" t="s">
        <v>1038</v>
      </c>
      <c r="G23" s="76" t="s">
        <v>126</v>
      </c>
      <c r="H23" s="76" t="s">
        <v>125</v>
      </c>
      <c r="I23" s="75" t="s">
        <v>1054</v>
      </c>
      <c r="J23" s="75" t="s">
        <v>124</v>
      </c>
      <c r="K23" s="75" t="s">
        <v>133</v>
      </c>
    </row>
    <row r="24" spans="1:12" s="134" customFormat="1">
      <c r="A24" s="54" t="s">
        <v>631</v>
      </c>
      <c r="B24" s="54">
        <v>0</v>
      </c>
      <c r="C24" s="54">
        <v>1</v>
      </c>
      <c r="D24" s="54" t="s">
        <v>625</v>
      </c>
      <c r="E24" s="54"/>
      <c r="F24" s="188"/>
      <c r="G24" s="188"/>
      <c r="H24" s="188"/>
    </row>
    <row r="25" spans="1:12" s="364" customFormat="1" ht="45">
      <c r="A25" s="642" t="s">
        <v>630</v>
      </c>
      <c r="B25" s="557">
        <v>1</v>
      </c>
      <c r="C25" s="557">
        <v>1</v>
      </c>
      <c r="D25" s="555" t="s">
        <v>625</v>
      </c>
      <c r="E25" s="557"/>
      <c r="F25" s="592" t="s">
        <v>1423</v>
      </c>
      <c r="G25" s="354" t="s">
        <v>1422</v>
      </c>
      <c r="H25" s="356"/>
      <c r="I25" s="353" t="s">
        <v>1058</v>
      </c>
      <c r="J25" s="357" t="s">
        <v>1425</v>
      </c>
      <c r="K25" s="357" t="s">
        <v>1427</v>
      </c>
    </row>
    <row r="26" spans="1:12" s="66" customFormat="1" ht="45">
      <c r="A26" s="556"/>
      <c r="B26" s="556"/>
      <c r="C26" s="556"/>
      <c r="D26" s="556"/>
      <c r="E26" s="556"/>
      <c r="F26" s="537"/>
      <c r="G26" s="354" t="s">
        <v>1421</v>
      </c>
      <c r="H26" s="356"/>
      <c r="I26" s="353" t="s">
        <v>1424</v>
      </c>
      <c r="J26" s="357" t="s">
        <v>1426</v>
      </c>
      <c r="K26" s="357" t="s">
        <v>1428</v>
      </c>
      <c r="L26" s="363"/>
    </row>
    <row r="27" spans="1:12">
      <c r="A27" s="54" t="s">
        <v>629</v>
      </c>
      <c r="B27" s="54">
        <v>2</v>
      </c>
      <c r="C27" s="54">
        <v>1</v>
      </c>
      <c r="D27" s="54" t="s">
        <v>625</v>
      </c>
      <c r="E27" s="54"/>
      <c r="F27" s="188"/>
      <c r="G27" s="188"/>
      <c r="H27" s="188"/>
      <c r="L27" s="190"/>
    </row>
    <row r="28" spans="1:12" s="66" customFormat="1" ht="30">
      <c r="A28" s="557" t="s">
        <v>628</v>
      </c>
      <c r="B28" s="557">
        <v>3</v>
      </c>
      <c r="C28" s="557">
        <v>1</v>
      </c>
      <c r="D28" s="557" t="s">
        <v>616</v>
      </c>
      <c r="E28" s="557"/>
      <c r="F28" s="592" t="s">
        <v>1420</v>
      </c>
      <c r="G28" s="356" t="s">
        <v>1414</v>
      </c>
      <c r="H28" s="356"/>
      <c r="I28" s="353" t="s">
        <v>1060</v>
      </c>
      <c r="J28" s="357" t="s">
        <v>1416</v>
      </c>
      <c r="K28" s="357" t="s">
        <v>1418</v>
      </c>
      <c r="L28" s="363"/>
    </row>
    <row r="29" spans="1:12" s="66" customFormat="1" ht="30">
      <c r="A29" s="556"/>
      <c r="B29" s="556"/>
      <c r="C29" s="556"/>
      <c r="D29" s="556"/>
      <c r="E29" s="556"/>
      <c r="F29" s="556"/>
      <c r="G29" s="356" t="s">
        <v>1415</v>
      </c>
      <c r="H29" s="356"/>
      <c r="I29" s="353" t="s">
        <v>1060</v>
      </c>
      <c r="J29" s="357" t="s">
        <v>1417</v>
      </c>
      <c r="K29" s="357" t="s">
        <v>1419</v>
      </c>
      <c r="L29" s="363"/>
    </row>
    <row r="30" spans="1:12">
      <c r="A30" s="54" t="s">
        <v>627</v>
      </c>
      <c r="B30" s="54">
        <v>4</v>
      </c>
      <c r="C30" s="54">
        <v>1</v>
      </c>
      <c r="D30" s="54" t="s">
        <v>625</v>
      </c>
      <c r="E30" s="54"/>
      <c r="F30" s="188"/>
      <c r="G30" s="188"/>
      <c r="H30" s="188"/>
      <c r="J30" s="36"/>
      <c r="L30" s="190"/>
    </row>
    <row r="31" spans="1:12">
      <c r="A31" s="54" t="s">
        <v>626</v>
      </c>
      <c r="B31" s="54">
        <v>5</v>
      </c>
      <c r="C31" s="54">
        <v>1</v>
      </c>
      <c r="D31" s="54" t="s">
        <v>625</v>
      </c>
      <c r="E31" s="54"/>
      <c r="F31" s="188"/>
      <c r="G31" s="188"/>
      <c r="H31" s="188"/>
      <c r="J31" s="36"/>
      <c r="L31" s="190"/>
    </row>
    <row r="32" spans="1:12">
      <c r="A32" s="54" t="s">
        <v>624</v>
      </c>
      <c r="B32" s="54">
        <v>6</v>
      </c>
      <c r="C32" s="54">
        <v>2</v>
      </c>
      <c r="D32" s="54" t="s">
        <v>609</v>
      </c>
      <c r="E32" s="54"/>
      <c r="F32" s="188"/>
      <c r="G32" s="188"/>
      <c r="H32" s="188"/>
      <c r="J32" s="36"/>
      <c r="L32" s="190"/>
    </row>
    <row r="33" spans="1:17">
      <c r="A33" s="54" t="s">
        <v>623</v>
      </c>
      <c r="B33" s="54">
        <v>8</v>
      </c>
      <c r="C33" s="54">
        <v>16</v>
      </c>
      <c r="D33" s="54" t="s">
        <v>601</v>
      </c>
      <c r="E33" s="54"/>
      <c r="F33" s="188"/>
      <c r="G33" s="188"/>
      <c r="H33" s="188"/>
      <c r="J33" s="36"/>
      <c r="L33" s="190"/>
    </row>
    <row r="34" spans="1:17">
      <c r="A34" s="54" t="s">
        <v>622</v>
      </c>
      <c r="B34" s="54">
        <v>24</v>
      </c>
      <c r="C34" s="54">
        <v>4</v>
      </c>
      <c r="D34" s="54" t="s">
        <v>1413</v>
      </c>
      <c r="E34" s="54"/>
      <c r="F34" s="188"/>
      <c r="G34" s="188"/>
      <c r="H34" s="188"/>
      <c r="L34" s="190"/>
    </row>
    <row r="35" spans="1:17">
      <c r="A35" s="54" t="s">
        <v>621</v>
      </c>
      <c r="B35" s="54">
        <v>28</v>
      </c>
      <c r="C35" s="54">
        <v>1</v>
      </c>
      <c r="D35" s="54" t="s">
        <v>616</v>
      </c>
      <c r="E35" s="54"/>
      <c r="F35" s="188"/>
      <c r="G35" s="188"/>
      <c r="H35" s="188"/>
      <c r="L35" s="190"/>
    </row>
    <row r="36" spans="1:17">
      <c r="A36" s="54" t="s">
        <v>620</v>
      </c>
      <c r="B36" s="54">
        <v>29</v>
      </c>
      <c r="C36" s="54">
        <v>1</v>
      </c>
      <c r="D36" s="54" t="s">
        <v>616</v>
      </c>
      <c r="E36" s="54"/>
      <c r="F36" s="188"/>
      <c r="G36" s="188"/>
      <c r="H36" s="188"/>
      <c r="J36" s="36"/>
      <c r="L36" s="190"/>
    </row>
    <row r="37" spans="1:17">
      <c r="A37" s="54" t="s">
        <v>619</v>
      </c>
      <c r="B37" s="54">
        <v>30</v>
      </c>
      <c r="C37" s="54">
        <v>1</v>
      </c>
      <c r="D37" s="54" t="s">
        <v>616</v>
      </c>
      <c r="E37" s="54"/>
      <c r="F37" s="188"/>
      <c r="G37" s="188"/>
      <c r="H37" s="188"/>
      <c r="J37" s="36"/>
      <c r="L37" s="190"/>
    </row>
    <row r="38" spans="1:17">
      <c r="A38" s="54" t="s">
        <v>618</v>
      </c>
      <c r="B38" s="54">
        <v>31</v>
      </c>
      <c r="C38" s="54">
        <v>1</v>
      </c>
      <c r="D38" s="54" t="s">
        <v>616</v>
      </c>
      <c r="E38" s="54"/>
      <c r="F38" s="188"/>
      <c r="G38" s="188"/>
      <c r="H38" s="188"/>
      <c r="J38" s="36"/>
      <c r="L38" s="190"/>
    </row>
    <row r="39" spans="1:17">
      <c r="A39" s="54" t="s">
        <v>617</v>
      </c>
      <c r="B39" s="54">
        <v>32</v>
      </c>
      <c r="C39" s="54">
        <v>1</v>
      </c>
      <c r="D39" s="54" t="s">
        <v>616</v>
      </c>
      <c r="E39" s="54"/>
      <c r="F39" s="188"/>
      <c r="G39" s="188"/>
      <c r="H39" s="188"/>
      <c r="J39" s="36"/>
      <c r="L39" s="190"/>
    </row>
    <row r="40" spans="1:17">
      <c r="A40" s="54" t="s">
        <v>608</v>
      </c>
      <c r="B40" s="54">
        <v>33</v>
      </c>
      <c r="C40" s="54">
        <v>1</v>
      </c>
      <c r="D40" s="54" t="s">
        <v>607</v>
      </c>
      <c r="E40" s="54"/>
      <c r="F40" s="188"/>
      <c r="G40" s="188"/>
      <c r="H40" s="188"/>
      <c r="J40" s="36"/>
      <c r="L40" s="199"/>
      <c r="M40" s="196"/>
      <c r="N40" s="196"/>
      <c r="O40" s="196"/>
      <c r="P40" s="196"/>
      <c r="Q40" s="61"/>
    </row>
    <row r="41" spans="1:17">
      <c r="A41" s="54" t="s">
        <v>615</v>
      </c>
      <c r="B41" s="54">
        <v>34</v>
      </c>
      <c r="C41" s="54">
        <v>2</v>
      </c>
      <c r="D41" s="54" t="s">
        <v>609</v>
      </c>
      <c r="E41" s="54" t="s">
        <v>1543</v>
      </c>
      <c r="F41" s="188"/>
      <c r="G41" s="188"/>
      <c r="H41" s="188"/>
      <c r="J41" s="36"/>
      <c r="L41" s="198"/>
      <c r="M41" s="196"/>
      <c r="N41" s="196"/>
      <c r="O41" s="196"/>
      <c r="P41" s="196"/>
      <c r="Q41" s="61"/>
    </row>
    <row r="42" spans="1:17">
      <c r="A42" s="54" t="s">
        <v>614</v>
      </c>
      <c r="B42" s="54">
        <v>36</v>
      </c>
      <c r="C42" s="54">
        <v>2</v>
      </c>
      <c r="D42" s="54" t="s">
        <v>609</v>
      </c>
      <c r="E42" s="54" t="s">
        <v>1543</v>
      </c>
      <c r="F42" s="188"/>
      <c r="G42" s="188"/>
      <c r="H42" s="188"/>
      <c r="L42" s="198"/>
      <c r="M42" s="196"/>
      <c r="N42" s="196"/>
      <c r="O42" s="196"/>
      <c r="P42" s="196"/>
      <c r="Q42" s="61"/>
    </row>
    <row r="43" spans="1:17">
      <c r="A43" s="54" t="s">
        <v>613</v>
      </c>
      <c r="B43" s="54">
        <v>38</v>
      </c>
      <c r="C43" s="54">
        <v>2</v>
      </c>
      <c r="D43" s="54" t="s">
        <v>609</v>
      </c>
      <c r="E43" s="54" t="s">
        <v>1543</v>
      </c>
      <c r="F43" s="188"/>
      <c r="G43" s="188"/>
      <c r="H43" s="188"/>
      <c r="L43" s="198"/>
      <c r="M43" s="196"/>
      <c r="N43" s="196"/>
      <c r="O43" s="196"/>
      <c r="P43" s="196"/>
      <c r="Q43" s="61"/>
    </row>
    <row r="44" spans="1:17">
      <c r="A44" s="54" t="s">
        <v>612</v>
      </c>
      <c r="B44" s="54">
        <v>40</v>
      </c>
      <c r="C44" s="54">
        <v>2</v>
      </c>
      <c r="D44" s="54" t="s">
        <v>609</v>
      </c>
      <c r="E44" s="54" t="s">
        <v>1543</v>
      </c>
      <c r="F44" s="188"/>
      <c r="G44" s="188"/>
      <c r="H44" s="188"/>
      <c r="J44" s="36"/>
      <c r="L44" s="198"/>
      <c r="M44" s="196"/>
      <c r="N44" s="196"/>
      <c r="O44" s="196"/>
      <c r="P44" s="196"/>
      <c r="Q44" s="61"/>
    </row>
    <row r="45" spans="1:17">
      <c r="A45" s="54" t="s">
        <v>611</v>
      </c>
      <c r="B45" s="54">
        <v>42</v>
      </c>
      <c r="C45" s="54">
        <v>2</v>
      </c>
      <c r="D45" s="54" t="s">
        <v>609</v>
      </c>
      <c r="E45" s="54" t="s">
        <v>1543</v>
      </c>
      <c r="F45" s="188"/>
      <c r="G45" s="188"/>
      <c r="H45" s="188"/>
      <c r="J45" s="36"/>
      <c r="L45" s="190"/>
      <c r="M45" s="196"/>
      <c r="N45" s="196"/>
      <c r="O45" s="196"/>
      <c r="P45" s="196"/>
      <c r="Q45" s="61"/>
    </row>
    <row r="46" spans="1:17">
      <c r="A46" s="54" t="s">
        <v>610</v>
      </c>
      <c r="B46" s="54">
        <v>44</v>
      </c>
      <c r="C46" s="54">
        <v>2</v>
      </c>
      <c r="D46" s="54" t="s">
        <v>609</v>
      </c>
      <c r="E46" s="54" t="s">
        <v>1543</v>
      </c>
      <c r="F46" s="188"/>
      <c r="G46" s="188"/>
      <c r="H46" s="188"/>
      <c r="J46" s="36"/>
      <c r="L46" s="190"/>
    </row>
    <row r="47" spans="1:17">
      <c r="A47" s="54" t="s">
        <v>608</v>
      </c>
      <c r="B47" s="54">
        <v>46</v>
      </c>
      <c r="C47" s="54">
        <v>1</v>
      </c>
      <c r="D47" s="54" t="s">
        <v>607</v>
      </c>
      <c r="E47" s="54"/>
      <c r="F47" s="188"/>
      <c r="G47" s="188"/>
      <c r="H47" s="188"/>
      <c r="J47" s="36"/>
      <c r="L47" s="190"/>
    </row>
    <row r="48" spans="1:17">
      <c r="A48" s="54" t="s">
        <v>608</v>
      </c>
      <c r="B48" s="54">
        <v>47</v>
      </c>
      <c r="C48" s="54">
        <v>1</v>
      </c>
      <c r="D48" s="54" t="s">
        <v>607</v>
      </c>
      <c r="E48" s="54"/>
      <c r="F48" s="188"/>
      <c r="G48" s="188"/>
      <c r="H48" s="188"/>
      <c r="J48" s="36"/>
      <c r="L48" s="190"/>
    </row>
    <row r="49" spans="1:12">
      <c r="A49" s="54" t="s">
        <v>685</v>
      </c>
      <c r="B49" s="54">
        <v>48</v>
      </c>
      <c r="C49" s="54">
        <v>2</v>
      </c>
      <c r="D49" s="54" t="s">
        <v>609</v>
      </c>
      <c r="E49" s="54" t="s">
        <v>1543</v>
      </c>
      <c r="F49" s="188"/>
      <c r="G49" s="188"/>
      <c r="H49" s="188"/>
      <c r="J49" s="36"/>
      <c r="L49" s="190"/>
    </row>
    <row r="50" spans="1:12">
      <c r="A50" s="54" t="s">
        <v>682</v>
      </c>
      <c r="B50" s="54">
        <v>50</v>
      </c>
      <c r="C50" s="54">
        <v>2</v>
      </c>
      <c r="D50" s="54" t="s">
        <v>609</v>
      </c>
      <c r="E50" s="54" t="s">
        <v>1543</v>
      </c>
      <c r="F50" s="188"/>
      <c r="G50" s="188"/>
      <c r="H50" s="188"/>
      <c r="J50" s="36"/>
    </row>
    <row r="51" spans="1:12">
      <c r="A51" s="54" t="s">
        <v>679</v>
      </c>
      <c r="B51" s="54">
        <v>52</v>
      </c>
      <c r="C51" s="54">
        <v>2</v>
      </c>
      <c r="D51" s="54" t="s">
        <v>609</v>
      </c>
      <c r="E51" s="54" t="s">
        <v>1543</v>
      </c>
      <c r="F51" s="188"/>
      <c r="G51" s="188"/>
      <c r="H51" s="188"/>
      <c r="J51" s="36"/>
    </row>
    <row r="52" spans="1:12">
      <c r="A52" s="54" t="s">
        <v>676</v>
      </c>
      <c r="B52" s="54">
        <v>54</v>
      </c>
      <c r="C52" s="54">
        <v>2</v>
      </c>
      <c r="D52" s="54" t="s">
        <v>609</v>
      </c>
      <c r="E52" s="54" t="s">
        <v>1543</v>
      </c>
      <c r="F52" s="188"/>
      <c r="G52" s="188"/>
      <c r="H52" s="188"/>
      <c r="J52" s="36"/>
    </row>
    <row r="53" spans="1:12">
      <c r="A53" s="54" t="s">
        <v>673</v>
      </c>
      <c r="B53" s="54">
        <v>56</v>
      </c>
      <c r="C53" s="54">
        <v>2</v>
      </c>
      <c r="D53" s="54" t="s">
        <v>609</v>
      </c>
      <c r="E53" s="54" t="s">
        <v>1543</v>
      </c>
      <c r="F53" s="188"/>
      <c r="G53" s="188"/>
      <c r="H53" s="188"/>
      <c r="J53" s="36"/>
    </row>
    <row r="54" spans="1:12">
      <c r="A54" s="54" t="s">
        <v>670</v>
      </c>
      <c r="B54" s="54">
        <v>58</v>
      </c>
      <c r="C54" s="54">
        <v>2</v>
      </c>
      <c r="D54" s="54" t="s">
        <v>609</v>
      </c>
      <c r="E54" s="54" t="s">
        <v>1543</v>
      </c>
      <c r="F54" s="188"/>
      <c r="G54" s="188"/>
      <c r="H54" s="188"/>
      <c r="J54" s="36"/>
    </row>
    <row r="55" spans="1:12">
      <c r="A55" s="54" t="s">
        <v>667</v>
      </c>
      <c r="B55" s="54">
        <v>60</v>
      </c>
      <c r="C55" s="54">
        <v>2</v>
      </c>
      <c r="D55" s="54" t="s">
        <v>609</v>
      </c>
      <c r="E55" s="54" t="s">
        <v>1543</v>
      </c>
      <c r="F55" s="188"/>
      <c r="G55" s="188"/>
      <c r="H55" s="188"/>
      <c r="J55" s="36"/>
      <c r="L55" s="199"/>
    </row>
    <row r="56" spans="1:12">
      <c r="A56" s="54" t="s">
        <v>664</v>
      </c>
      <c r="B56" s="54">
        <v>62</v>
      </c>
      <c r="C56" s="54">
        <v>2</v>
      </c>
      <c r="D56" s="54" t="s">
        <v>609</v>
      </c>
      <c r="E56" s="54" t="s">
        <v>1543</v>
      </c>
      <c r="F56" s="188"/>
      <c r="G56" s="188"/>
      <c r="H56" s="188"/>
      <c r="J56" s="36"/>
      <c r="L56" s="198"/>
    </row>
    <row r="57" spans="1:12">
      <c r="A57" s="54" t="s">
        <v>661</v>
      </c>
      <c r="B57" s="54">
        <v>64</v>
      </c>
      <c r="C57" s="54">
        <v>2</v>
      </c>
      <c r="D57" s="54" t="s">
        <v>609</v>
      </c>
      <c r="E57" s="54" t="s">
        <v>1543</v>
      </c>
      <c r="F57" s="188"/>
      <c r="G57" s="188"/>
      <c r="H57" s="188"/>
      <c r="L57" s="198"/>
    </row>
    <row r="58" spans="1:12">
      <c r="A58" s="54" t="s">
        <v>660</v>
      </c>
      <c r="B58" s="121">
        <v>66</v>
      </c>
      <c r="C58" s="121">
        <v>2</v>
      </c>
      <c r="D58" s="54" t="s">
        <v>609</v>
      </c>
      <c r="E58" s="54" t="s">
        <v>1543</v>
      </c>
      <c r="F58" s="188"/>
      <c r="G58" s="188"/>
      <c r="H58" s="188"/>
      <c r="L58" s="198"/>
    </row>
    <row r="59" spans="1:12">
      <c r="A59" s="54" t="s">
        <v>659</v>
      </c>
      <c r="B59" s="121">
        <v>68</v>
      </c>
      <c r="C59" s="121">
        <v>2</v>
      </c>
      <c r="D59" s="54" t="s">
        <v>609</v>
      </c>
      <c r="E59" s="54" t="s">
        <v>1543</v>
      </c>
      <c r="F59" s="188"/>
      <c r="G59" s="188"/>
      <c r="H59" s="188"/>
      <c r="L59" s="198"/>
    </row>
    <row r="60" spans="1:12">
      <c r="A60" s="54" t="s">
        <v>658</v>
      </c>
      <c r="B60" s="121">
        <v>70</v>
      </c>
      <c r="C60" s="121">
        <v>2</v>
      </c>
      <c r="D60" s="54" t="s">
        <v>609</v>
      </c>
      <c r="E60" s="54" t="s">
        <v>1543</v>
      </c>
      <c r="F60" s="188"/>
      <c r="G60" s="188"/>
      <c r="H60" s="188"/>
      <c r="L60" s="198"/>
    </row>
    <row r="61" spans="1:12">
      <c r="A61" s="54" t="s">
        <v>657</v>
      </c>
      <c r="B61" s="54">
        <v>72</v>
      </c>
      <c r="C61" s="54">
        <v>2</v>
      </c>
      <c r="D61" s="54" t="s">
        <v>609</v>
      </c>
      <c r="E61" s="54" t="s">
        <v>1543</v>
      </c>
      <c r="F61" s="188"/>
      <c r="G61" s="188"/>
      <c r="H61" s="188"/>
      <c r="L61" s="198"/>
    </row>
    <row r="62" spans="1:12">
      <c r="A62" s="54" t="s">
        <v>656</v>
      </c>
      <c r="B62" s="54">
        <v>74</v>
      </c>
      <c r="C62" s="54">
        <v>2</v>
      </c>
      <c r="D62" s="54" t="s">
        <v>609</v>
      </c>
      <c r="E62" s="54" t="s">
        <v>1543</v>
      </c>
      <c r="F62" s="188"/>
      <c r="G62" s="188"/>
      <c r="H62" s="188"/>
      <c r="L62" s="198"/>
    </row>
    <row r="63" spans="1:12">
      <c r="A63" s="54" t="s">
        <v>655</v>
      </c>
      <c r="B63" s="54">
        <v>76</v>
      </c>
      <c r="C63" s="54">
        <v>2</v>
      </c>
      <c r="D63" s="54" t="s">
        <v>609</v>
      </c>
      <c r="E63" s="54" t="s">
        <v>1543</v>
      </c>
      <c r="F63" s="188"/>
      <c r="G63" s="188"/>
      <c r="H63" s="188"/>
      <c r="L63" s="198"/>
    </row>
    <row r="64" spans="1:12">
      <c r="A64" s="54" t="s">
        <v>654</v>
      </c>
      <c r="B64" s="54">
        <v>78</v>
      </c>
      <c r="C64" s="54">
        <v>2</v>
      </c>
      <c r="D64" s="54" t="s">
        <v>609</v>
      </c>
      <c r="E64" s="54" t="s">
        <v>1543</v>
      </c>
      <c r="F64" s="188"/>
      <c r="G64" s="188"/>
      <c r="H64" s="188"/>
      <c r="L64" s="198"/>
    </row>
    <row r="65" spans="1:12">
      <c r="A65" s="54" t="s">
        <v>653</v>
      </c>
      <c r="B65" s="54">
        <v>80</v>
      </c>
      <c r="C65" s="54">
        <v>2</v>
      </c>
      <c r="D65" s="54" t="s">
        <v>609</v>
      </c>
      <c r="E65" s="54" t="s">
        <v>1543</v>
      </c>
      <c r="F65" s="188"/>
      <c r="G65" s="188"/>
      <c r="H65" s="188"/>
      <c r="L65" s="198"/>
    </row>
    <row r="66" spans="1:12">
      <c r="A66" s="54" t="s">
        <v>652</v>
      </c>
      <c r="B66" s="54">
        <v>82</v>
      </c>
      <c r="C66" s="54">
        <v>2</v>
      </c>
      <c r="D66" s="54" t="s">
        <v>609</v>
      </c>
      <c r="E66" s="54" t="s">
        <v>1543</v>
      </c>
      <c r="F66" s="188"/>
      <c r="G66" s="188"/>
      <c r="H66" s="188"/>
      <c r="L66" s="198"/>
    </row>
    <row r="67" spans="1:12">
      <c r="A67" s="54" t="s">
        <v>651</v>
      </c>
      <c r="B67" s="54">
        <v>84</v>
      </c>
      <c r="C67" s="54">
        <v>1</v>
      </c>
      <c r="D67" s="54" t="s">
        <v>616</v>
      </c>
      <c r="E67" s="54"/>
      <c r="F67" s="188"/>
      <c r="G67" s="188"/>
      <c r="H67" s="188"/>
    </row>
    <row r="68" spans="1:12">
      <c r="A68" s="54" t="s">
        <v>650</v>
      </c>
      <c r="B68" s="54">
        <v>85</v>
      </c>
      <c r="C68" s="54">
        <v>1</v>
      </c>
      <c r="D68" s="54" t="s">
        <v>616</v>
      </c>
      <c r="E68" s="54"/>
      <c r="F68" s="188"/>
      <c r="G68" s="188"/>
      <c r="H68" s="188"/>
    </row>
    <row r="69" spans="1:12">
      <c r="A69" s="54" t="s">
        <v>649</v>
      </c>
      <c r="B69" s="54">
        <v>86</v>
      </c>
      <c r="C69" s="54">
        <v>1</v>
      </c>
      <c r="D69" s="54" t="s">
        <v>616</v>
      </c>
      <c r="E69" s="54"/>
      <c r="F69" s="188"/>
      <c r="G69" s="188"/>
      <c r="H69" s="188"/>
    </row>
    <row r="70" spans="1:12">
      <c r="A70" s="54" t="s">
        <v>648</v>
      </c>
      <c r="B70" s="54">
        <v>87</v>
      </c>
      <c r="C70" s="54">
        <v>1</v>
      </c>
      <c r="D70" s="54" t="s">
        <v>647</v>
      </c>
      <c r="E70" s="54" t="s">
        <v>1544</v>
      </c>
      <c r="F70" s="188"/>
      <c r="G70" s="188"/>
      <c r="H70" s="188"/>
    </row>
    <row r="71" spans="1:12">
      <c r="A71" s="61"/>
      <c r="B71" s="61"/>
      <c r="C71" s="61"/>
      <c r="D71" s="61"/>
      <c r="E71" s="61"/>
      <c r="F71" s="61"/>
    </row>
    <row r="73" spans="1:12">
      <c r="A73" s="130" t="s">
        <v>646</v>
      </c>
      <c r="B73" s="130" t="s">
        <v>633</v>
      </c>
      <c r="C73" s="130" t="s">
        <v>632</v>
      </c>
      <c r="D73" s="130" t="s">
        <v>230</v>
      </c>
      <c r="E73" s="130" t="s">
        <v>229</v>
      </c>
      <c r="F73" s="76" t="s">
        <v>1038</v>
      </c>
      <c r="G73" s="76" t="s">
        <v>126</v>
      </c>
      <c r="H73" s="76" t="s">
        <v>125</v>
      </c>
      <c r="I73" s="75" t="s">
        <v>1054</v>
      </c>
      <c r="J73" s="75" t="s">
        <v>124</v>
      </c>
      <c r="K73" s="75" t="s">
        <v>133</v>
      </c>
    </row>
    <row r="74" spans="1:12" s="134" customFormat="1">
      <c r="A74" s="54" t="s">
        <v>631</v>
      </c>
      <c r="B74" s="54">
        <v>0</v>
      </c>
      <c r="C74" s="54">
        <v>1</v>
      </c>
      <c r="D74" s="54" t="s">
        <v>625</v>
      </c>
      <c r="E74" s="54"/>
      <c r="F74" s="188"/>
      <c r="G74" s="188"/>
      <c r="H74" s="188"/>
      <c r="J74" s="196"/>
      <c r="K74" s="61"/>
    </row>
    <row r="75" spans="1:12" s="364" customFormat="1" ht="45">
      <c r="A75" s="642" t="s">
        <v>630</v>
      </c>
      <c r="B75" s="557">
        <v>1</v>
      </c>
      <c r="C75" s="557">
        <v>1</v>
      </c>
      <c r="D75" s="555" t="s">
        <v>625</v>
      </c>
      <c r="E75" s="557"/>
      <c r="F75" s="592" t="s">
        <v>1423</v>
      </c>
      <c r="G75" s="354" t="s">
        <v>1435</v>
      </c>
      <c r="H75" s="356"/>
      <c r="I75" s="353" t="s">
        <v>1058</v>
      </c>
      <c r="J75" s="357" t="s">
        <v>1437</v>
      </c>
      <c r="K75" s="357" t="s">
        <v>1439</v>
      </c>
    </row>
    <row r="76" spans="1:12" s="66" customFormat="1" ht="45">
      <c r="A76" s="556"/>
      <c r="B76" s="556"/>
      <c r="C76" s="556"/>
      <c r="D76" s="556"/>
      <c r="E76" s="556"/>
      <c r="F76" s="537"/>
      <c r="G76" s="354" t="s">
        <v>1436</v>
      </c>
      <c r="H76" s="356"/>
      <c r="I76" s="353" t="s">
        <v>1424</v>
      </c>
      <c r="J76" s="357" t="s">
        <v>1438</v>
      </c>
      <c r="K76" s="357" t="s">
        <v>1440</v>
      </c>
      <c r="L76" s="363"/>
    </row>
    <row r="77" spans="1:12">
      <c r="A77" s="54" t="s">
        <v>629</v>
      </c>
      <c r="B77" s="54">
        <v>2</v>
      </c>
      <c r="C77" s="54">
        <v>1</v>
      </c>
      <c r="D77" s="54" t="s">
        <v>625</v>
      </c>
      <c r="E77" s="54"/>
      <c r="F77" s="188"/>
      <c r="G77" s="188"/>
      <c r="H77" s="188"/>
      <c r="J77" s="196"/>
      <c r="K77" s="61"/>
      <c r="L77" s="190"/>
    </row>
    <row r="78" spans="1:12" s="66" customFormat="1" ht="30">
      <c r="A78" s="557" t="s">
        <v>628</v>
      </c>
      <c r="B78" s="557">
        <v>3</v>
      </c>
      <c r="C78" s="557">
        <v>1</v>
      </c>
      <c r="D78" s="557" t="s">
        <v>616</v>
      </c>
      <c r="E78" s="557"/>
      <c r="F78" s="592" t="s">
        <v>1420</v>
      </c>
      <c r="G78" s="356" t="s">
        <v>1429</v>
      </c>
      <c r="H78" s="356"/>
      <c r="I78" s="353" t="s">
        <v>1060</v>
      </c>
      <c r="J78" s="357" t="s">
        <v>1432</v>
      </c>
      <c r="K78" s="357" t="s">
        <v>1433</v>
      </c>
      <c r="L78" s="363"/>
    </row>
    <row r="79" spans="1:12" s="66" customFormat="1" ht="30">
      <c r="A79" s="556"/>
      <c r="B79" s="556"/>
      <c r="C79" s="556"/>
      <c r="D79" s="556"/>
      <c r="E79" s="556"/>
      <c r="F79" s="556"/>
      <c r="G79" s="356" t="s">
        <v>1430</v>
      </c>
      <c r="H79" s="356"/>
      <c r="I79" s="353" t="s">
        <v>1060</v>
      </c>
      <c r="J79" s="357" t="s">
        <v>1431</v>
      </c>
      <c r="K79" s="357" t="s">
        <v>1434</v>
      </c>
      <c r="L79" s="363"/>
    </row>
    <row r="80" spans="1:12">
      <c r="A80" s="54" t="s">
        <v>627</v>
      </c>
      <c r="B80" s="54">
        <v>4</v>
      </c>
      <c r="C80" s="54">
        <v>1</v>
      </c>
      <c r="D80" s="54" t="s">
        <v>625</v>
      </c>
      <c r="E80" s="54"/>
      <c r="F80" s="188"/>
      <c r="G80" s="188"/>
      <c r="H80" s="188"/>
      <c r="J80" s="196"/>
      <c r="K80" s="61"/>
      <c r="L80" s="190"/>
    </row>
    <row r="81" spans="1:12">
      <c r="A81" s="54" t="s">
        <v>626</v>
      </c>
      <c r="B81" s="54">
        <v>5</v>
      </c>
      <c r="C81" s="54">
        <v>1</v>
      </c>
      <c r="D81" s="54" t="s">
        <v>625</v>
      </c>
      <c r="E81" s="54"/>
      <c r="F81" s="188"/>
      <c r="G81" s="188"/>
      <c r="H81" s="188"/>
      <c r="J81" s="196"/>
      <c r="K81" s="61"/>
      <c r="L81" s="190"/>
    </row>
    <row r="82" spans="1:12">
      <c r="A82" s="54" t="s">
        <v>624</v>
      </c>
      <c r="B82" s="54">
        <v>6</v>
      </c>
      <c r="C82" s="54">
        <v>2</v>
      </c>
      <c r="D82" s="54" t="s">
        <v>609</v>
      </c>
      <c r="E82" s="54"/>
      <c r="F82" s="188"/>
      <c r="G82" s="188"/>
      <c r="H82" s="188"/>
      <c r="J82" s="196"/>
      <c r="K82" s="61"/>
      <c r="L82" s="190"/>
    </row>
    <row r="83" spans="1:12">
      <c r="A83" s="54" t="s">
        <v>623</v>
      </c>
      <c r="B83" s="54">
        <v>8</v>
      </c>
      <c r="C83" s="54">
        <v>16</v>
      </c>
      <c r="D83" s="54" t="s">
        <v>601</v>
      </c>
      <c r="E83" s="54"/>
      <c r="F83" s="188"/>
      <c r="G83" s="188"/>
      <c r="H83" s="188"/>
      <c r="J83" s="196"/>
      <c r="K83" s="61"/>
      <c r="L83" s="190"/>
    </row>
    <row r="84" spans="1:12">
      <c r="A84" s="54" t="s">
        <v>622</v>
      </c>
      <c r="B84" s="54">
        <v>24</v>
      </c>
      <c r="C84" s="54">
        <v>4</v>
      </c>
      <c r="D84" s="54" t="s">
        <v>1413</v>
      </c>
      <c r="E84" s="54"/>
      <c r="F84" s="188"/>
      <c r="G84" s="188"/>
      <c r="H84" s="188"/>
      <c r="J84" s="196"/>
      <c r="K84" s="61"/>
      <c r="L84" s="190"/>
    </row>
    <row r="85" spans="1:12">
      <c r="A85" s="54" t="s">
        <v>621</v>
      </c>
      <c r="B85" s="54">
        <v>28</v>
      </c>
      <c r="C85" s="54">
        <v>1</v>
      </c>
      <c r="D85" s="54" t="s">
        <v>616</v>
      </c>
      <c r="E85" s="54"/>
      <c r="F85" s="188"/>
      <c r="G85" s="188"/>
      <c r="H85" s="188"/>
      <c r="J85" s="196"/>
      <c r="K85" s="61"/>
      <c r="L85" s="190"/>
    </row>
    <row r="86" spans="1:12">
      <c r="A86" s="54" t="s">
        <v>620</v>
      </c>
      <c r="B86" s="54">
        <v>29</v>
      </c>
      <c r="C86" s="54">
        <v>1</v>
      </c>
      <c r="D86" s="54" t="s">
        <v>616</v>
      </c>
      <c r="E86" s="54"/>
      <c r="F86" s="188"/>
      <c r="G86" s="188"/>
      <c r="H86" s="188"/>
      <c r="J86" s="196"/>
      <c r="K86" s="61"/>
      <c r="L86" s="190"/>
    </row>
    <row r="87" spans="1:12">
      <c r="A87" s="54" t="s">
        <v>619</v>
      </c>
      <c r="B87" s="54">
        <v>30</v>
      </c>
      <c r="C87" s="54">
        <v>1</v>
      </c>
      <c r="D87" s="54" t="s">
        <v>616</v>
      </c>
      <c r="E87" s="54"/>
      <c r="F87" s="188"/>
      <c r="G87" s="188"/>
      <c r="H87" s="188"/>
      <c r="J87" s="196"/>
      <c r="K87" s="61"/>
      <c r="L87" s="190"/>
    </row>
    <row r="88" spans="1:12">
      <c r="A88" s="54" t="s">
        <v>618</v>
      </c>
      <c r="B88" s="54">
        <v>31</v>
      </c>
      <c r="C88" s="54">
        <v>1</v>
      </c>
      <c r="D88" s="54" t="s">
        <v>616</v>
      </c>
      <c r="E88" s="54"/>
      <c r="F88" s="188"/>
      <c r="G88" s="188"/>
      <c r="H88" s="188"/>
      <c r="J88" s="196"/>
      <c r="K88" s="61"/>
      <c r="L88" s="190"/>
    </row>
    <row r="89" spans="1:12">
      <c r="A89" s="54" t="s">
        <v>617</v>
      </c>
      <c r="B89" s="54">
        <v>32</v>
      </c>
      <c r="C89" s="54">
        <v>1</v>
      </c>
      <c r="D89" s="54" t="s">
        <v>616</v>
      </c>
      <c r="E89" s="54"/>
      <c r="F89" s="188"/>
      <c r="G89" s="188"/>
      <c r="H89" s="188"/>
      <c r="J89" s="200"/>
      <c r="K89" s="189"/>
      <c r="L89" s="190"/>
    </row>
    <row r="90" spans="1:12">
      <c r="A90" s="54" t="s">
        <v>608</v>
      </c>
      <c r="B90" s="54">
        <v>33</v>
      </c>
      <c r="C90" s="54">
        <v>1</v>
      </c>
      <c r="D90" s="54" t="s">
        <v>607</v>
      </c>
      <c r="E90" s="54"/>
      <c r="F90" s="188"/>
      <c r="G90" s="188"/>
      <c r="H90" s="188"/>
      <c r="J90" s="196"/>
      <c r="K90" s="61"/>
      <c r="L90" s="199"/>
    </row>
    <row r="91" spans="1:12">
      <c r="A91" s="54" t="s">
        <v>615</v>
      </c>
      <c r="B91" s="54">
        <v>34</v>
      </c>
      <c r="C91" s="54">
        <v>2</v>
      </c>
      <c r="D91" s="54" t="s">
        <v>609</v>
      </c>
      <c r="E91" s="54" t="s">
        <v>1543</v>
      </c>
      <c r="F91" s="188"/>
      <c r="G91" s="188"/>
      <c r="H91" s="188"/>
      <c r="J91" s="196"/>
      <c r="K91" s="61"/>
      <c r="L91" s="198"/>
    </row>
    <row r="92" spans="1:12">
      <c r="A92" s="54" t="s">
        <v>614</v>
      </c>
      <c r="B92" s="54">
        <v>36</v>
      </c>
      <c r="C92" s="54">
        <v>2</v>
      </c>
      <c r="D92" s="54" t="s">
        <v>609</v>
      </c>
      <c r="E92" s="54" t="s">
        <v>1543</v>
      </c>
      <c r="F92" s="188"/>
      <c r="G92" s="188"/>
      <c r="H92" s="188"/>
      <c r="J92" s="196"/>
      <c r="K92" s="61"/>
      <c r="L92" s="198"/>
    </row>
    <row r="93" spans="1:12">
      <c r="A93" s="54" t="s">
        <v>613</v>
      </c>
      <c r="B93" s="54">
        <v>38</v>
      </c>
      <c r="C93" s="54">
        <v>2</v>
      </c>
      <c r="D93" s="54" t="s">
        <v>609</v>
      </c>
      <c r="E93" s="54" t="s">
        <v>1543</v>
      </c>
      <c r="F93" s="188"/>
      <c r="G93" s="188"/>
      <c r="H93" s="188"/>
      <c r="J93" s="196"/>
      <c r="K93" s="61"/>
      <c r="L93" s="198"/>
    </row>
    <row r="94" spans="1:12">
      <c r="A94" s="54" t="s">
        <v>612</v>
      </c>
      <c r="B94" s="54">
        <v>40</v>
      </c>
      <c r="C94" s="54">
        <v>2</v>
      </c>
      <c r="D94" s="54" t="s">
        <v>609</v>
      </c>
      <c r="E94" s="54" t="s">
        <v>1543</v>
      </c>
      <c r="F94" s="188"/>
      <c r="G94" s="188"/>
      <c r="H94" s="188"/>
      <c r="J94" s="196"/>
      <c r="K94" s="61"/>
      <c r="L94" s="198"/>
    </row>
    <row r="95" spans="1:12">
      <c r="A95" s="54" t="s">
        <v>611</v>
      </c>
      <c r="B95" s="54">
        <v>42</v>
      </c>
      <c r="C95" s="54">
        <v>2</v>
      </c>
      <c r="D95" s="54" t="s">
        <v>609</v>
      </c>
      <c r="E95" s="54" t="s">
        <v>1543</v>
      </c>
      <c r="F95" s="188"/>
      <c r="G95" s="188"/>
      <c r="H95" s="188"/>
      <c r="J95" s="196"/>
      <c r="K95" s="61"/>
      <c r="L95" s="190"/>
    </row>
    <row r="96" spans="1:12">
      <c r="A96" s="54" t="s">
        <v>610</v>
      </c>
      <c r="B96" s="54">
        <v>44</v>
      </c>
      <c r="C96" s="54">
        <v>2</v>
      </c>
      <c r="D96" s="54" t="s">
        <v>609</v>
      </c>
      <c r="E96" s="54" t="s">
        <v>1543</v>
      </c>
      <c r="F96" s="188"/>
      <c r="G96" s="188"/>
      <c r="H96" s="188"/>
      <c r="J96" s="197"/>
      <c r="K96" s="189"/>
      <c r="L96" s="190"/>
    </row>
    <row r="97" spans="1:12">
      <c r="A97" s="54" t="s">
        <v>608</v>
      </c>
      <c r="B97" s="54">
        <v>46</v>
      </c>
      <c r="C97" s="54">
        <v>1</v>
      </c>
      <c r="D97" s="54" t="s">
        <v>607</v>
      </c>
      <c r="E97" s="54"/>
      <c r="F97" s="188"/>
      <c r="G97" s="188"/>
      <c r="H97" s="188"/>
      <c r="J97" s="196"/>
      <c r="K97" s="61"/>
      <c r="L97" s="190"/>
    </row>
    <row r="98" spans="1:12">
      <c r="A98" s="54" t="s">
        <v>608</v>
      </c>
      <c r="B98" s="54">
        <v>47</v>
      </c>
      <c r="C98" s="54">
        <v>1</v>
      </c>
      <c r="D98" s="54" t="s">
        <v>607</v>
      </c>
      <c r="E98" s="54"/>
      <c r="F98" s="188"/>
      <c r="G98" s="188"/>
      <c r="H98" s="188"/>
      <c r="J98" s="196"/>
      <c r="K98" s="61"/>
      <c r="L98" s="190"/>
    </row>
    <row r="99" spans="1:12">
      <c r="A99" s="54" t="s">
        <v>645</v>
      </c>
      <c r="B99" s="54">
        <v>48</v>
      </c>
      <c r="C99" s="54">
        <v>1</v>
      </c>
      <c r="D99" s="54" t="s">
        <v>616</v>
      </c>
      <c r="E99" s="54"/>
      <c r="F99" s="188"/>
      <c r="G99" s="188"/>
      <c r="H99" s="188"/>
    </row>
    <row r="100" spans="1:12">
      <c r="A100" s="54" t="s">
        <v>644</v>
      </c>
      <c r="B100" s="54">
        <v>49</v>
      </c>
      <c r="C100" s="54">
        <v>1</v>
      </c>
      <c r="D100" s="54" t="s">
        <v>616</v>
      </c>
      <c r="E100" s="54"/>
      <c r="F100" s="188"/>
      <c r="G100" s="188"/>
      <c r="H100" s="188"/>
    </row>
    <row r="101" spans="1:12">
      <c r="A101" s="54" t="s">
        <v>643</v>
      </c>
      <c r="B101" s="54">
        <v>50</v>
      </c>
      <c r="C101" s="54">
        <v>8</v>
      </c>
      <c r="D101" s="54" t="s">
        <v>601</v>
      </c>
      <c r="E101" s="54"/>
      <c r="F101" s="188"/>
      <c r="G101" s="188"/>
      <c r="H101" s="188"/>
    </row>
    <row r="102" spans="1:12">
      <c r="A102" s="54" t="s">
        <v>642</v>
      </c>
      <c r="B102" s="121">
        <v>58</v>
      </c>
      <c r="C102" s="121">
        <v>8</v>
      </c>
      <c r="D102" s="121" t="s">
        <v>601</v>
      </c>
      <c r="E102" s="121"/>
      <c r="F102" s="188"/>
      <c r="G102" s="188"/>
      <c r="H102" s="188"/>
    </row>
    <row r="103" spans="1:12">
      <c r="A103" s="54" t="s">
        <v>608</v>
      </c>
      <c r="B103" s="54">
        <v>66</v>
      </c>
      <c r="C103" s="54">
        <v>1</v>
      </c>
      <c r="D103" s="54" t="s">
        <v>607</v>
      </c>
      <c r="E103" s="54"/>
      <c r="F103" s="188"/>
      <c r="G103" s="188"/>
      <c r="H103" s="188"/>
    </row>
    <row r="104" spans="1:12">
      <c r="A104" s="54" t="s">
        <v>608</v>
      </c>
      <c r="B104" s="54">
        <v>67</v>
      </c>
      <c r="C104" s="54">
        <v>1</v>
      </c>
      <c r="D104" s="54" t="s">
        <v>607</v>
      </c>
      <c r="E104" s="54"/>
      <c r="F104" s="188"/>
      <c r="G104" s="188"/>
      <c r="H104" s="188"/>
    </row>
    <row r="107" spans="1:12">
      <c r="A107" s="130" t="s">
        <v>641</v>
      </c>
      <c r="B107" s="130" t="s">
        <v>633</v>
      </c>
      <c r="C107" s="130" t="s">
        <v>632</v>
      </c>
      <c r="D107" s="130" t="s">
        <v>230</v>
      </c>
      <c r="E107" s="130" t="s">
        <v>229</v>
      </c>
      <c r="F107" s="76" t="s">
        <v>1038</v>
      </c>
      <c r="G107" s="76" t="s">
        <v>126</v>
      </c>
      <c r="H107" s="76" t="s">
        <v>125</v>
      </c>
      <c r="I107" s="75" t="s">
        <v>1054</v>
      </c>
      <c r="J107" s="75" t="s">
        <v>124</v>
      </c>
      <c r="K107" s="75" t="s">
        <v>133</v>
      </c>
      <c r="L107" s="190"/>
    </row>
    <row r="108" spans="1:12" s="134" customFormat="1">
      <c r="A108" s="54" t="s">
        <v>631</v>
      </c>
      <c r="B108" s="54">
        <v>0</v>
      </c>
      <c r="C108" s="54">
        <v>1</v>
      </c>
      <c r="D108" s="54" t="s">
        <v>625</v>
      </c>
      <c r="E108" s="54"/>
      <c r="F108" s="188"/>
      <c r="G108" s="188"/>
      <c r="H108" s="188"/>
      <c r="J108" s="196"/>
      <c r="K108" s="61"/>
    </row>
    <row r="109" spans="1:12" s="364" customFormat="1" ht="45">
      <c r="A109" s="642" t="s">
        <v>630</v>
      </c>
      <c r="B109" s="557">
        <v>1</v>
      </c>
      <c r="C109" s="557">
        <v>1</v>
      </c>
      <c r="D109" s="555" t="s">
        <v>625</v>
      </c>
      <c r="E109" s="557"/>
      <c r="F109" s="592" t="s">
        <v>1423</v>
      </c>
      <c r="G109" s="354" t="s">
        <v>1441</v>
      </c>
      <c r="H109" s="356"/>
      <c r="I109" s="353" t="s">
        <v>1058</v>
      </c>
      <c r="J109" s="357" t="s">
        <v>1445</v>
      </c>
      <c r="K109" s="357" t="s">
        <v>1449</v>
      </c>
    </row>
    <row r="110" spans="1:12" s="364" customFormat="1" ht="45">
      <c r="A110" s="643"/>
      <c r="B110" s="575"/>
      <c r="C110" s="575"/>
      <c r="D110" s="644"/>
      <c r="E110" s="575"/>
      <c r="F110" s="645"/>
      <c r="G110" s="354" t="s">
        <v>1442</v>
      </c>
      <c r="H110" s="356"/>
      <c r="I110" s="353" t="s">
        <v>1058</v>
      </c>
      <c r="J110" s="357" t="s">
        <v>1446</v>
      </c>
      <c r="K110" s="357" t="s">
        <v>1450</v>
      </c>
    </row>
    <row r="111" spans="1:12" s="364" customFormat="1" ht="45">
      <c r="A111" s="643"/>
      <c r="B111" s="575"/>
      <c r="C111" s="575"/>
      <c r="D111" s="644"/>
      <c r="E111" s="575"/>
      <c r="F111" s="645"/>
      <c r="G111" s="354" t="s">
        <v>1465</v>
      </c>
      <c r="H111" s="356"/>
      <c r="I111" s="353" t="s">
        <v>1058</v>
      </c>
      <c r="J111" s="357" t="s">
        <v>1469</v>
      </c>
      <c r="K111" s="357" t="s">
        <v>1473</v>
      </c>
    </row>
    <row r="112" spans="1:12" s="66" customFormat="1" ht="45">
      <c r="A112" s="556"/>
      <c r="B112" s="556"/>
      <c r="C112" s="556"/>
      <c r="D112" s="556"/>
      <c r="E112" s="556"/>
      <c r="F112" s="537"/>
      <c r="G112" s="354" t="s">
        <v>1466</v>
      </c>
      <c r="H112" s="356"/>
      <c r="I112" s="353" t="s">
        <v>1424</v>
      </c>
      <c r="J112" s="357" t="s">
        <v>1470</v>
      </c>
      <c r="K112" s="357" t="s">
        <v>1474</v>
      </c>
      <c r="L112" s="363"/>
    </row>
    <row r="113" spans="1:12">
      <c r="A113" s="54" t="s">
        <v>629</v>
      </c>
      <c r="B113" s="54">
        <v>2</v>
      </c>
      <c r="C113" s="54">
        <v>1</v>
      </c>
      <c r="D113" s="54" t="s">
        <v>625</v>
      </c>
      <c r="E113" s="54"/>
      <c r="F113" s="188"/>
      <c r="G113" s="188"/>
      <c r="H113" s="188"/>
      <c r="J113" s="196"/>
      <c r="K113" s="61"/>
      <c r="L113" s="190"/>
    </row>
    <row r="114" spans="1:12" s="66" customFormat="1" ht="30">
      <c r="A114" s="557" t="s">
        <v>628</v>
      </c>
      <c r="B114" s="557">
        <v>3</v>
      </c>
      <c r="C114" s="557">
        <v>1</v>
      </c>
      <c r="D114" s="557" t="s">
        <v>616</v>
      </c>
      <c r="E114" s="557"/>
      <c r="F114" s="592" t="s">
        <v>1420</v>
      </c>
      <c r="G114" s="356" t="s">
        <v>1443</v>
      </c>
      <c r="H114" s="356"/>
      <c r="I114" s="353" t="s">
        <v>1060</v>
      </c>
      <c r="J114" s="357" t="s">
        <v>1447</v>
      </c>
      <c r="K114" s="357" t="s">
        <v>1451</v>
      </c>
      <c r="L114" s="363"/>
    </row>
    <row r="115" spans="1:12" s="66" customFormat="1" ht="30">
      <c r="A115" s="575"/>
      <c r="B115" s="575"/>
      <c r="C115" s="575"/>
      <c r="D115" s="575"/>
      <c r="E115" s="575"/>
      <c r="F115" s="645"/>
      <c r="G115" s="356" t="s">
        <v>1444</v>
      </c>
      <c r="H115" s="356"/>
      <c r="I115" s="353" t="s">
        <v>1060</v>
      </c>
      <c r="J115" s="357" t="s">
        <v>1448</v>
      </c>
      <c r="K115" s="357" t="s">
        <v>1452</v>
      </c>
      <c r="L115" s="363"/>
    </row>
    <row r="116" spans="1:12" s="66" customFormat="1" ht="30">
      <c r="A116" s="575"/>
      <c r="B116" s="575"/>
      <c r="C116" s="575"/>
      <c r="D116" s="575"/>
      <c r="E116" s="575"/>
      <c r="F116" s="645"/>
      <c r="G116" s="356" t="s">
        <v>1467</v>
      </c>
      <c r="H116" s="356"/>
      <c r="I116" s="353" t="s">
        <v>1060</v>
      </c>
      <c r="J116" s="357" t="s">
        <v>1471</v>
      </c>
      <c r="K116" s="357" t="s">
        <v>1475</v>
      </c>
      <c r="L116" s="363"/>
    </row>
    <row r="117" spans="1:12" s="66" customFormat="1" ht="30">
      <c r="A117" s="556"/>
      <c r="B117" s="556"/>
      <c r="C117" s="556"/>
      <c r="D117" s="556"/>
      <c r="E117" s="556"/>
      <c r="F117" s="556"/>
      <c r="G117" s="356" t="s">
        <v>1468</v>
      </c>
      <c r="H117" s="356"/>
      <c r="I117" s="353" t="s">
        <v>1060</v>
      </c>
      <c r="J117" s="357" t="s">
        <v>1472</v>
      </c>
      <c r="K117" s="357" t="s">
        <v>1476</v>
      </c>
      <c r="L117" s="363"/>
    </row>
    <row r="118" spans="1:12">
      <c r="A118" s="54" t="s">
        <v>627</v>
      </c>
      <c r="B118" s="54">
        <v>4</v>
      </c>
      <c r="C118" s="54">
        <v>1</v>
      </c>
      <c r="D118" s="54" t="s">
        <v>625</v>
      </c>
      <c r="E118" s="54"/>
      <c r="F118" s="188"/>
      <c r="G118" s="188"/>
      <c r="H118" s="188"/>
      <c r="J118" s="196"/>
      <c r="K118" s="61"/>
      <c r="L118" s="190"/>
    </row>
    <row r="119" spans="1:12">
      <c r="A119" s="54" t="s">
        <v>626</v>
      </c>
      <c r="B119" s="54">
        <v>5</v>
      </c>
      <c r="C119" s="54">
        <v>1</v>
      </c>
      <c r="D119" s="54" t="s">
        <v>625</v>
      </c>
      <c r="E119" s="54"/>
      <c r="F119" s="188"/>
      <c r="G119" s="188"/>
      <c r="H119" s="188"/>
      <c r="J119" s="196"/>
      <c r="K119" s="61"/>
      <c r="L119" s="190"/>
    </row>
    <row r="120" spans="1:12">
      <c r="A120" s="54" t="s">
        <v>624</v>
      </c>
      <c r="B120" s="54">
        <v>6</v>
      </c>
      <c r="C120" s="54">
        <v>2</v>
      </c>
      <c r="D120" s="54" t="s">
        <v>609</v>
      </c>
      <c r="E120" s="54"/>
      <c r="F120" s="188"/>
      <c r="G120" s="188"/>
      <c r="H120" s="188"/>
      <c r="J120" s="196"/>
      <c r="K120" s="61"/>
      <c r="L120" s="190"/>
    </row>
    <row r="121" spans="1:12">
      <c r="A121" s="54" t="s">
        <v>623</v>
      </c>
      <c r="B121" s="54">
        <v>8</v>
      </c>
      <c r="C121" s="54">
        <v>16</v>
      </c>
      <c r="D121" s="54" t="s">
        <v>601</v>
      </c>
      <c r="E121" s="54"/>
      <c r="F121" s="188"/>
      <c r="G121" s="188"/>
      <c r="H121" s="188"/>
      <c r="J121" s="196"/>
      <c r="K121" s="61"/>
      <c r="L121" s="190"/>
    </row>
    <row r="122" spans="1:12">
      <c r="A122" s="54" t="s">
        <v>622</v>
      </c>
      <c r="B122" s="54">
        <v>24</v>
      </c>
      <c r="C122" s="54">
        <v>4</v>
      </c>
      <c r="D122" s="54" t="s">
        <v>1413</v>
      </c>
      <c r="E122" s="54"/>
      <c r="F122" s="188"/>
      <c r="G122" s="188"/>
      <c r="H122" s="188"/>
      <c r="J122" s="196"/>
      <c r="K122" s="61"/>
      <c r="L122" s="190"/>
    </row>
    <row r="123" spans="1:12">
      <c r="A123" s="54" t="s">
        <v>621</v>
      </c>
      <c r="B123" s="54">
        <v>28</v>
      </c>
      <c r="C123" s="54">
        <v>1</v>
      </c>
      <c r="D123" s="54" t="s">
        <v>616</v>
      </c>
      <c r="E123" s="54"/>
      <c r="F123" s="188"/>
      <c r="G123" s="188"/>
      <c r="H123" s="188"/>
      <c r="J123" s="196"/>
      <c r="K123" s="61"/>
      <c r="L123" s="190"/>
    </row>
    <row r="124" spans="1:12">
      <c r="A124" s="54" t="s">
        <v>620</v>
      </c>
      <c r="B124" s="54">
        <v>29</v>
      </c>
      <c r="C124" s="54">
        <v>1</v>
      </c>
      <c r="D124" s="54" t="s">
        <v>616</v>
      </c>
      <c r="E124" s="54"/>
      <c r="F124" s="188"/>
      <c r="G124" s="188"/>
      <c r="H124" s="188"/>
      <c r="J124" s="196"/>
      <c r="K124" s="61"/>
      <c r="L124" s="190"/>
    </row>
    <row r="125" spans="1:12">
      <c r="A125" s="54" t="s">
        <v>619</v>
      </c>
      <c r="B125" s="54">
        <v>30</v>
      </c>
      <c r="C125" s="54">
        <v>1</v>
      </c>
      <c r="D125" s="54" t="s">
        <v>616</v>
      </c>
      <c r="E125" s="54"/>
      <c r="F125" s="188"/>
      <c r="G125" s="188"/>
      <c r="H125" s="188"/>
      <c r="J125" s="196"/>
      <c r="K125" s="61"/>
      <c r="L125" s="190"/>
    </row>
    <row r="126" spans="1:12">
      <c r="A126" s="54" t="s">
        <v>618</v>
      </c>
      <c r="B126" s="54">
        <v>31</v>
      </c>
      <c r="C126" s="54">
        <v>1</v>
      </c>
      <c r="D126" s="54" t="s">
        <v>616</v>
      </c>
      <c r="E126" s="54"/>
      <c r="F126" s="188"/>
      <c r="G126" s="188"/>
      <c r="H126" s="188"/>
      <c r="J126" s="196"/>
      <c r="K126" s="61"/>
      <c r="L126" s="190"/>
    </row>
    <row r="127" spans="1:12">
      <c r="A127" s="54" t="s">
        <v>617</v>
      </c>
      <c r="B127" s="54">
        <v>32</v>
      </c>
      <c r="C127" s="54">
        <v>1</v>
      </c>
      <c r="D127" s="54" t="s">
        <v>616</v>
      </c>
      <c r="E127" s="54"/>
      <c r="F127" s="188"/>
      <c r="G127" s="188"/>
      <c r="H127" s="188"/>
      <c r="J127" s="200"/>
      <c r="K127" s="189"/>
      <c r="L127" s="190"/>
    </row>
    <row r="128" spans="1:12">
      <c r="A128" s="54" t="s">
        <v>608</v>
      </c>
      <c r="B128" s="54">
        <v>33</v>
      </c>
      <c r="C128" s="54">
        <v>1</v>
      </c>
      <c r="D128" s="54" t="s">
        <v>607</v>
      </c>
      <c r="E128" s="54"/>
      <c r="F128" s="188"/>
      <c r="G128" s="188"/>
      <c r="H128" s="188"/>
      <c r="J128" s="196"/>
      <c r="K128" s="61"/>
      <c r="L128" s="199"/>
    </row>
    <row r="129" spans="1:12">
      <c r="A129" s="54" t="s">
        <v>615</v>
      </c>
      <c r="B129" s="54">
        <v>34</v>
      </c>
      <c r="C129" s="54">
        <v>2</v>
      </c>
      <c r="D129" s="54" t="s">
        <v>609</v>
      </c>
      <c r="E129" s="54" t="s">
        <v>1543</v>
      </c>
      <c r="F129" s="188"/>
      <c r="G129" s="188"/>
      <c r="H129" s="188"/>
      <c r="J129" s="196"/>
      <c r="K129" s="61"/>
      <c r="L129" s="198"/>
    </row>
    <row r="130" spans="1:12">
      <c r="A130" s="54" t="s">
        <v>614</v>
      </c>
      <c r="B130" s="54">
        <v>36</v>
      </c>
      <c r="C130" s="54">
        <v>2</v>
      </c>
      <c r="D130" s="54" t="s">
        <v>609</v>
      </c>
      <c r="E130" s="54" t="s">
        <v>1543</v>
      </c>
      <c r="F130" s="188"/>
      <c r="G130" s="188"/>
      <c r="H130" s="188"/>
      <c r="J130" s="196"/>
      <c r="K130" s="61"/>
      <c r="L130" s="198"/>
    </row>
    <row r="131" spans="1:12">
      <c r="A131" s="54" t="s">
        <v>613</v>
      </c>
      <c r="B131" s="54">
        <v>38</v>
      </c>
      <c r="C131" s="54">
        <v>2</v>
      </c>
      <c r="D131" s="54" t="s">
        <v>609</v>
      </c>
      <c r="E131" s="54" t="s">
        <v>1543</v>
      </c>
      <c r="F131" s="188"/>
      <c r="G131" s="188"/>
      <c r="H131" s="188"/>
      <c r="J131" s="196"/>
      <c r="K131" s="61"/>
      <c r="L131" s="198"/>
    </row>
    <row r="132" spans="1:12">
      <c r="A132" s="54" t="s">
        <v>612</v>
      </c>
      <c r="B132" s="54">
        <v>40</v>
      </c>
      <c r="C132" s="54">
        <v>2</v>
      </c>
      <c r="D132" s="54" t="s">
        <v>609</v>
      </c>
      <c r="E132" s="54" t="s">
        <v>1543</v>
      </c>
      <c r="F132" s="188"/>
      <c r="G132" s="188"/>
      <c r="H132" s="188"/>
      <c r="J132" s="196"/>
      <c r="K132" s="61"/>
      <c r="L132" s="198"/>
    </row>
    <row r="133" spans="1:12">
      <c r="A133" s="54" t="s">
        <v>611</v>
      </c>
      <c r="B133" s="54">
        <v>42</v>
      </c>
      <c r="C133" s="54">
        <v>2</v>
      </c>
      <c r="D133" s="54" t="s">
        <v>609</v>
      </c>
      <c r="E133" s="54" t="s">
        <v>1543</v>
      </c>
      <c r="F133" s="188"/>
      <c r="G133" s="188"/>
      <c r="H133" s="188"/>
      <c r="J133" s="196"/>
      <c r="K133" s="61"/>
      <c r="L133" s="190"/>
    </row>
    <row r="134" spans="1:12">
      <c r="A134" s="54" t="s">
        <v>610</v>
      </c>
      <c r="B134" s="54">
        <v>44</v>
      </c>
      <c r="C134" s="54">
        <v>2</v>
      </c>
      <c r="D134" s="54" t="s">
        <v>609</v>
      </c>
      <c r="E134" s="54" t="s">
        <v>1543</v>
      </c>
      <c r="F134" s="188"/>
      <c r="G134" s="188"/>
      <c r="H134" s="188"/>
      <c r="J134" s="197"/>
      <c r="K134" s="189"/>
      <c r="L134" s="190"/>
    </row>
    <row r="135" spans="1:12">
      <c r="A135" s="54" t="s">
        <v>608</v>
      </c>
      <c r="B135" s="54">
        <v>46</v>
      </c>
      <c r="C135" s="54">
        <v>1</v>
      </c>
      <c r="D135" s="54" t="s">
        <v>607</v>
      </c>
      <c r="E135" s="54"/>
      <c r="F135" s="188"/>
      <c r="G135" s="188"/>
      <c r="H135" s="188"/>
      <c r="J135" s="196"/>
      <c r="K135" s="61"/>
      <c r="L135" s="190"/>
    </row>
    <row r="136" spans="1:12">
      <c r="A136" s="54" t="s">
        <v>608</v>
      </c>
      <c r="B136" s="54">
        <v>47</v>
      </c>
      <c r="C136" s="54">
        <v>1</v>
      </c>
      <c r="D136" s="54" t="s">
        <v>607</v>
      </c>
      <c r="E136" s="54"/>
      <c r="F136" s="188"/>
      <c r="G136" s="188"/>
      <c r="H136" s="188"/>
      <c r="J136" s="196"/>
      <c r="K136" s="61"/>
      <c r="L136" s="190"/>
    </row>
    <row r="137" spans="1:12">
      <c r="A137" s="54" t="s">
        <v>640</v>
      </c>
      <c r="B137" s="54">
        <v>48</v>
      </c>
      <c r="C137" s="54">
        <v>1</v>
      </c>
      <c r="D137" s="54" t="s">
        <v>616</v>
      </c>
      <c r="E137" s="54"/>
      <c r="F137" s="188"/>
      <c r="G137" s="188"/>
      <c r="H137" s="188"/>
      <c r="L137" s="190"/>
    </row>
    <row r="138" spans="1:12">
      <c r="A138" s="54" t="s">
        <v>639</v>
      </c>
      <c r="B138" s="54">
        <v>49</v>
      </c>
      <c r="C138" s="54">
        <v>1</v>
      </c>
      <c r="D138" s="54" t="s">
        <v>616</v>
      </c>
      <c r="E138" s="54"/>
      <c r="F138" s="188"/>
      <c r="G138" s="188"/>
      <c r="H138" s="188"/>
    </row>
    <row r="139" spans="1:12">
      <c r="A139" s="54" t="s">
        <v>638</v>
      </c>
      <c r="B139" s="54">
        <v>50</v>
      </c>
      <c r="C139" s="54">
        <v>1</v>
      </c>
      <c r="D139" s="54" t="s">
        <v>616</v>
      </c>
      <c r="E139" s="54"/>
      <c r="F139" s="188"/>
      <c r="G139" s="188"/>
      <c r="H139" s="188"/>
    </row>
    <row r="140" spans="1:12">
      <c r="A140" s="54" t="s">
        <v>637</v>
      </c>
      <c r="B140" s="121">
        <v>51</v>
      </c>
      <c r="C140" s="121">
        <v>1</v>
      </c>
      <c r="D140" s="54" t="s">
        <v>616</v>
      </c>
      <c r="E140" s="54"/>
      <c r="F140" s="188"/>
      <c r="G140" s="188"/>
      <c r="H140" s="188"/>
    </row>
    <row r="141" spans="1:12">
      <c r="A141" s="54" t="s">
        <v>636</v>
      </c>
      <c r="B141" s="54">
        <v>52</v>
      </c>
      <c r="C141" s="54">
        <v>1</v>
      </c>
      <c r="D141" s="54" t="s">
        <v>625</v>
      </c>
      <c r="E141" s="54"/>
      <c r="F141" s="188"/>
      <c r="G141" s="188"/>
      <c r="H141" s="188"/>
    </row>
    <row r="142" spans="1:12">
      <c r="A142" s="54" t="s">
        <v>635</v>
      </c>
      <c r="B142" s="54">
        <v>53</v>
      </c>
      <c r="C142" s="54">
        <v>1</v>
      </c>
      <c r="D142" s="54" t="s">
        <v>625</v>
      </c>
      <c r="E142" s="54"/>
      <c r="F142" s="188"/>
      <c r="G142" s="188"/>
      <c r="H142" s="188"/>
    </row>
    <row r="143" spans="1:12">
      <c r="A143" s="54" t="s">
        <v>608</v>
      </c>
      <c r="B143" s="54">
        <v>54</v>
      </c>
      <c r="C143" s="54">
        <v>1</v>
      </c>
      <c r="D143" s="54" t="s">
        <v>607</v>
      </c>
      <c r="E143" s="54"/>
      <c r="F143" s="188"/>
      <c r="G143" s="188"/>
      <c r="H143" s="188"/>
    </row>
    <row r="144" spans="1:12">
      <c r="A144" s="54" t="s">
        <v>608</v>
      </c>
      <c r="B144" s="54">
        <v>55</v>
      </c>
      <c r="C144" s="54">
        <v>1</v>
      </c>
      <c r="D144" s="54" t="s">
        <v>607</v>
      </c>
      <c r="E144" s="54"/>
      <c r="F144" s="188"/>
      <c r="G144" s="188"/>
      <c r="H144" s="188"/>
    </row>
    <row r="147" spans="1:12">
      <c r="A147" s="130" t="s">
        <v>634</v>
      </c>
      <c r="B147" s="130" t="s">
        <v>633</v>
      </c>
      <c r="C147" s="130" t="s">
        <v>632</v>
      </c>
      <c r="D147" s="130" t="s">
        <v>230</v>
      </c>
      <c r="E147" s="130" t="s">
        <v>229</v>
      </c>
      <c r="F147" s="76" t="s">
        <v>1038</v>
      </c>
      <c r="G147" s="76" t="s">
        <v>126</v>
      </c>
      <c r="H147" s="76" t="s">
        <v>125</v>
      </c>
      <c r="I147" s="75" t="s">
        <v>1054</v>
      </c>
      <c r="J147" s="75" t="s">
        <v>124</v>
      </c>
      <c r="K147" s="75" t="s">
        <v>133</v>
      </c>
      <c r="L147" s="190"/>
    </row>
    <row r="148" spans="1:12" s="134" customFormat="1">
      <c r="A148" s="54" t="s">
        <v>631</v>
      </c>
      <c r="B148" s="54">
        <v>0</v>
      </c>
      <c r="C148" s="54">
        <v>1</v>
      </c>
      <c r="D148" s="54" t="s">
        <v>625</v>
      </c>
      <c r="E148" s="54"/>
      <c r="F148" s="188"/>
      <c r="G148" s="188"/>
      <c r="H148" s="188"/>
      <c r="J148" s="196"/>
      <c r="K148" s="61"/>
    </row>
    <row r="149" spans="1:12" s="364" customFormat="1" ht="45">
      <c r="A149" s="642" t="s">
        <v>630</v>
      </c>
      <c r="B149" s="557">
        <v>1</v>
      </c>
      <c r="C149" s="557">
        <v>1</v>
      </c>
      <c r="D149" s="555" t="s">
        <v>625</v>
      </c>
      <c r="E149" s="557"/>
      <c r="F149" s="592" t="s">
        <v>1423</v>
      </c>
      <c r="G149" s="354" t="s">
        <v>1453</v>
      </c>
      <c r="H149" s="356"/>
      <c r="I149" s="353" t="s">
        <v>1058</v>
      </c>
      <c r="J149" s="357" t="s">
        <v>1457</v>
      </c>
      <c r="K149" s="357" t="s">
        <v>1461</v>
      </c>
    </row>
    <row r="150" spans="1:12" s="66" customFormat="1" ht="45">
      <c r="A150" s="556"/>
      <c r="B150" s="556"/>
      <c r="C150" s="556"/>
      <c r="D150" s="556"/>
      <c r="E150" s="556"/>
      <c r="F150" s="537"/>
      <c r="G150" s="354" t="s">
        <v>1454</v>
      </c>
      <c r="H150" s="356"/>
      <c r="I150" s="353" t="s">
        <v>1424</v>
      </c>
      <c r="J150" s="357" t="s">
        <v>1458</v>
      </c>
      <c r="K150" s="357" t="s">
        <v>1462</v>
      </c>
      <c r="L150" s="363"/>
    </row>
    <row r="151" spans="1:12">
      <c r="A151" s="54" t="s">
        <v>629</v>
      </c>
      <c r="B151" s="54">
        <v>2</v>
      </c>
      <c r="C151" s="54">
        <v>1</v>
      </c>
      <c r="D151" s="54" t="s">
        <v>625</v>
      </c>
      <c r="E151" s="54"/>
      <c r="F151" s="188"/>
      <c r="G151" s="188"/>
      <c r="H151" s="188"/>
      <c r="J151" s="196"/>
      <c r="K151" s="61"/>
      <c r="L151" s="190"/>
    </row>
    <row r="152" spans="1:12" s="66" customFormat="1" ht="30">
      <c r="A152" s="557" t="s">
        <v>628</v>
      </c>
      <c r="B152" s="557">
        <v>3</v>
      </c>
      <c r="C152" s="557">
        <v>1</v>
      </c>
      <c r="D152" s="557" t="s">
        <v>616</v>
      </c>
      <c r="E152" s="557"/>
      <c r="F152" s="592" t="s">
        <v>1420</v>
      </c>
      <c r="G152" s="356" t="s">
        <v>1455</v>
      </c>
      <c r="H152" s="356"/>
      <c r="I152" s="353" t="s">
        <v>1060</v>
      </c>
      <c r="J152" s="357" t="s">
        <v>1459</v>
      </c>
      <c r="K152" s="357" t="s">
        <v>1463</v>
      </c>
      <c r="L152" s="363"/>
    </row>
    <row r="153" spans="1:12" s="66" customFormat="1" ht="30">
      <c r="A153" s="556"/>
      <c r="B153" s="556"/>
      <c r="C153" s="556"/>
      <c r="D153" s="556"/>
      <c r="E153" s="556"/>
      <c r="F153" s="556"/>
      <c r="G153" s="356" t="s">
        <v>1456</v>
      </c>
      <c r="H153" s="356"/>
      <c r="I153" s="353" t="s">
        <v>1060</v>
      </c>
      <c r="J153" s="357" t="s">
        <v>1460</v>
      </c>
      <c r="K153" s="357" t="s">
        <v>1464</v>
      </c>
      <c r="L153" s="363"/>
    </row>
    <row r="154" spans="1:12">
      <c r="A154" s="54" t="s">
        <v>627</v>
      </c>
      <c r="B154" s="54">
        <v>4</v>
      </c>
      <c r="C154" s="54">
        <v>1</v>
      </c>
      <c r="D154" s="54" t="s">
        <v>625</v>
      </c>
      <c r="E154" s="54"/>
      <c r="F154" s="188"/>
      <c r="G154" s="188"/>
      <c r="H154" s="188"/>
      <c r="J154" s="196"/>
      <c r="K154" s="61"/>
      <c r="L154" s="190"/>
    </row>
    <row r="155" spans="1:12">
      <c r="A155" s="54" t="s">
        <v>626</v>
      </c>
      <c r="B155" s="54">
        <v>5</v>
      </c>
      <c r="C155" s="54">
        <v>1</v>
      </c>
      <c r="D155" s="54" t="s">
        <v>625</v>
      </c>
      <c r="E155" s="54"/>
      <c r="F155" s="188"/>
      <c r="G155" s="188"/>
      <c r="H155" s="188"/>
      <c r="J155" s="196"/>
      <c r="K155" s="61"/>
      <c r="L155" s="190"/>
    </row>
    <row r="156" spans="1:12">
      <c r="A156" s="54" t="s">
        <v>624</v>
      </c>
      <c r="B156" s="54">
        <v>6</v>
      </c>
      <c r="C156" s="54">
        <v>2</v>
      </c>
      <c r="D156" s="54" t="s">
        <v>609</v>
      </c>
      <c r="E156" s="54"/>
      <c r="F156" s="188"/>
      <c r="G156" s="188"/>
      <c r="H156" s="188"/>
      <c r="J156" s="196"/>
      <c r="K156" s="61"/>
      <c r="L156" s="190"/>
    </row>
    <row r="157" spans="1:12">
      <c r="A157" s="54" t="s">
        <v>623</v>
      </c>
      <c r="B157" s="54">
        <v>8</v>
      </c>
      <c r="C157" s="54">
        <v>16</v>
      </c>
      <c r="D157" s="54" t="s">
        <v>601</v>
      </c>
      <c r="E157" s="54"/>
      <c r="F157" s="188"/>
      <c r="G157" s="188"/>
      <c r="H157" s="188"/>
      <c r="J157" s="196"/>
      <c r="K157" s="61"/>
      <c r="L157" s="190"/>
    </row>
    <row r="158" spans="1:12">
      <c r="A158" s="54" t="s">
        <v>622</v>
      </c>
      <c r="B158" s="54">
        <v>24</v>
      </c>
      <c r="C158" s="54">
        <v>4</v>
      </c>
      <c r="D158" s="54" t="s">
        <v>1413</v>
      </c>
      <c r="E158" s="54"/>
      <c r="F158" s="188"/>
      <c r="G158" s="188"/>
      <c r="H158" s="188"/>
      <c r="J158" s="196"/>
      <c r="K158" s="61"/>
      <c r="L158" s="190"/>
    </row>
    <row r="159" spans="1:12">
      <c r="A159" s="54" t="s">
        <v>621</v>
      </c>
      <c r="B159" s="54">
        <v>28</v>
      </c>
      <c r="C159" s="54">
        <v>1</v>
      </c>
      <c r="D159" s="54" t="s">
        <v>616</v>
      </c>
      <c r="E159" s="54"/>
      <c r="F159" s="188"/>
      <c r="G159" s="188"/>
      <c r="H159" s="188"/>
      <c r="J159" s="196"/>
      <c r="K159" s="61"/>
      <c r="L159" s="190"/>
    </row>
    <row r="160" spans="1:12">
      <c r="A160" s="54" t="s">
        <v>620</v>
      </c>
      <c r="B160" s="54">
        <v>29</v>
      </c>
      <c r="C160" s="54">
        <v>1</v>
      </c>
      <c r="D160" s="54" t="s">
        <v>616</v>
      </c>
      <c r="E160" s="54"/>
      <c r="F160" s="188"/>
      <c r="G160" s="188"/>
      <c r="H160" s="188"/>
      <c r="J160" s="196"/>
      <c r="K160" s="61"/>
      <c r="L160" s="190"/>
    </row>
    <row r="161" spans="1:12">
      <c r="A161" s="54" t="s">
        <v>619</v>
      </c>
      <c r="B161" s="54">
        <v>30</v>
      </c>
      <c r="C161" s="54">
        <v>1</v>
      </c>
      <c r="D161" s="54" t="s">
        <v>616</v>
      </c>
      <c r="E161" s="54"/>
      <c r="F161" s="188"/>
      <c r="G161" s="188"/>
      <c r="H161" s="188"/>
      <c r="J161" s="196"/>
      <c r="K161" s="61"/>
      <c r="L161" s="190"/>
    </row>
    <row r="162" spans="1:12">
      <c r="A162" s="54" t="s">
        <v>618</v>
      </c>
      <c r="B162" s="54">
        <v>31</v>
      </c>
      <c r="C162" s="54">
        <v>1</v>
      </c>
      <c r="D162" s="54" t="s">
        <v>616</v>
      </c>
      <c r="E162" s="54"/>
      <c r="F162" s="188"/>
      <c r="G162" s="188"/>
      <c r="H162" s="188"/>
      <c r="J162" s="196"/>
      <c r="K162" s="61"/>
      <c r="L162" s="190"/>
    </row>
    <row r="163" spans="1:12">
      <c r="A163" s="54" t="s">
        <v>617</v>
      </c>
      <c r="B163" s="54">
        <v>32</v>
      </c>
      <c r="C163" s="54">
        <v>1</v>
      </c>
      <c r="D163" s="54" t="s">
        <v>616</v>
      </c>
      <c r="E163" s="54"/>
      <c r="F163" s="188"/>
      <c r="G163" s="188"/>
      <c r="H163" s="188"/>
      <c r="J163" s="200"/>
      <c r="K163" s="189"/>
      <c r="L163" s="190"/>
    </row>
    <row r="164" spans="1:12">
      <c r="A164" s="54" t="s">
        <v>608</v>
      </c>
      <c r="B164" s="54">
        <v>33</v>
      </c>
      <c r="C164" s="54">
        <v>1</v>
      </c>
      <c r="D164" s="54" t="s">
        <v>607</v>
      </c>
      <c r="E164" s="54"/>
      <c r="F164" s="188"/>
      <c r="G164" s="188"/>
      <c r="H164" s="188"/>
      <c r="J164" s="196"/>
      <c r="K164" s="61"/>
      <c r="L164" s="199"/>
    </row>
    <row r="165" spans="1:12">
      <c r="A165" s="54" t="s">
        <v>615</v>
      </c>
      <c r="B165" s="54">
        <v>34</v>
      </c>
      <c r="C165" s="54">
        <v>2</v>
      </c>
      <c r="D165" s="54" t="s">
        <v>609</v>
      </c>
      <c r="E165" s="54" t="s">
        <v>1543</v>
      </c>
      <c r="F165" s="188"/>
      <c r="G165" s="188"/>
      <c r="H165" s="188"/>
      <c r="J165" s="196"/>
      <c r="K165" s="61"/>
      <c r="L165" s="198"/>
    </row>
    <row r="166" spans="1:12">
      <c r="A166" s="54" t="s">
        <v>614</v>
      </c>
      <c r="B166" s="54">
        <v>36</v>
      </c>
      <c r="C166" s="54">
        <v>2</v>
      </c>
      <c r="D166" s="54" t="s">
        <v>609</v>
      </c>
      <c r="E166" s="54" t="s">
        <v>1543</v>
      </c>
      <c r="F166" s="188"/>
      <c r="G166" s="188"/>
      <c r="H166" s="188"/>
      <c r="J166" s="196"/>
      <c r="K166" s="61"/>
      <c r="L166" s="198"/>
    </row>
    <row r="167" spans="1:12">
      <c r="A167" s="54" t="s">
        <v>613</v>
      </c>
      <c r="B167" s="54">
        <v>38</v>
      </c>
      <c r="C167" s="54">
        <v>2</v>
      </c>
      <c r="D167" s="54" t="s">
        <v>609</v>
      </c>
      <c r="E167" s="54" t="s">
        <v>1543</v>
      </c>
      <c r="F167" s="188"/>
      <c r="G167" s="188"/>
      <c r="H167" s="188"/>
      <c r="J167" s="196"/>
      <c r="K167" s="61"/>
      <c r="L167" s="198"/>
    </row>
    <row r="168" spans="1:12">
      <c r="A168" s="54" t="s">
        <v>612</v>
      </c>
      <c r="B168" s="54">
        <v>40</v>
      </c>
      <c r="C168" s="54">
        <v>2</v>
      </c>
      <c r="D168" s="54" t="s">
        <v>609</v>
      </c>
      <c r="E168" s="54" t="s">
        <v>1543</v>
      </c>
      <c r="F168" s="188"/>
      <c r="G168" s="188"/>
      <c r="H168" s="188"/>
      <c r="J168" s="196"/>
      <c r="K168" s="61"/>
      <c r="L168" s="198"/>
    </row>
    <row r="169" spans="1:12">
      <c r="A169" s="54" t="s">
        <v>611</v>
      </c>
      <c r="B169" s="54">
        <v>42</v>
      </c>
      <c r="C169" s="54">
        <v>2</v>
      </c>
      <c r="D169" s="54" t="s">
        <v>609</v>
      </c>
      <c r="E169" s="54" t="s">
        <v>1543</v>
      </c>
      <c r="F169" s="188"/>
      <c r="G169" s="188"/>
      <c r="H169" s="188"/>
      <c r="J169" s="196"/>
      <c r="K169" s="61"/>
      <c r="L169" s="190"/>
    </row>
    <row r="170" spans="1:12">
      <c r="A170" s="54" t="s">
        <v>610</v>
      </c>
      <c r="B170" s="54">
        <v>44</v>
      </c>
      <c r="C170" s="54">
        <v>2</v>
      </c>
      <c r="D170" s="54" t="s">
        <v>609</v>
      </c>
      <c r="E170" s="54" t="s">
        <v>1543</v>
      </c>
      <c r="F170" s="188"/>
      <c r="G170" s="188"/>
      <c r="H170" s="188"/>
      <c r="J170" s="197"/>
      <c r="K170" s="189"/>
      <c r="L170" s="190"/>
    </row>
    <row r="171" spans="1:12">
      <c r="A171" s="54" t="s">
        <v>608</v>
      </c>
      <c r="B171" s="54">
        <v>46</v>
      </c>
      <c r="C171" s="54">
        <v>1</v>
      </c>
      <c r="D171" s="54" t="s">
        <v>607</v>
      </c>
      <c r="E171" s="54"/>
      <c r="F171" s="188"/>
      <c r="G171" s="188"/>
      <c r="H171" s="188"/>
      <c r="J171" s="196"/>
      <c r="K171" s="61"/>
      <c r="L171" s="190"/>
    </row>
    <row r="172" spans="1:12">
      <c r="A172" s="54" t="s">
        <v>608</v>
      </c>
      <c r="B172" s="54">
        <v>47</v>
      </c>
      <c r="C172" s="54">
        <v>1</v>
      </c>
      <c r="D172" s="54" t="s">
        <v>607</v>
      </c>
      <c r="E172" s="54"/>
      <c r="F172" s="188"/>
      <c r="G172" s="188"/>
      <c r="H172" s="188"/>
      <c r="J172" s="196"/>
      <c r="K172" s="61"/>
      <c r="L172" s="190"/>
    </row>
    <row r="173" spans="1:12">
      <c r="A173" s="54" t="s">
        <v>606</v>
      </c>
      <c r="B173" s="54">
        <v>48</v>
      </c>
      <c r="C173" s="54">
        <v>4</v>
      </c>
      <c r="D173" s="121" t="s">
        <v>605</v>
      </c>
      <c r="E173" s="121"/>
      <c r="F173" s="188"/>
      <c r="G173" s="188"/>
      <c r="H173" s="188"/>
      <c r="L173" s="190"/>
    </row>
    <row r="174" spans="1:12">
      <c r="A174" s="54" t="s">
        <v>604</v>
      </c>
      <c r="B174" s="54">
        <v>52</v>
      </c>
      <c r="C174" s="54">
        <v>4</v>
      </c>
      <c r="D174" s="121" t="s">
        <v>603</v>
      </c>
      <c r="E174" s="121"/>
      <c r="F174" s="188"/>
      <c r="G174" s="188"/>
      <c r="H174" s="188"/>
    </row>
    <row r="175" spans="1:12">
      <c r="A175" s="54" t="s">
        <v>602</v>
      </c>
      <c r="B175" s="54">
        <v>56</v>
      </c>
      <c r="C175" s="121">
        <v>16</v>
      </c>
      <c r="D175" s="54" t="s">
        <v>601</v>
      </c>
      <c r="E175" s="54"/>
      <c r="F175" s="188"/>
      <c r="G175" s="188"/>
      <c r="H175" s="188"/>
    </row>
    <row r="178" spans="10:10">
      <c r="J178" s="36"/>
    </row>
    <row r="179" spans="10:10">
      <c r="J179" s="36"/>
    </row>
    <row r="180" spans="10:10">
      <c r="J180" s="36"/>
    </row>
    <row r="181" spans="10:10">
      <c r="J181" s="36"/>
    </row>
    <row r="182" spans="10:10">
      <c r="J182" s="36"/>
    </row>
    <row r="183" spans="10:10">
      <c r="J183" s="36"/>
    </row>
    <row r="184" spans="10:10">
      <c r="J184" s="36"/>
    </row>
    <row r="185" spans="10:10">
      <c r="J185" s="36"/>
    </row>
    <row r="186" spans="10:10">
      <c r="J186" s="36"/>
    </row>
    <row r="187" spans="10:10">
      <c r="J187" s="36"/>
    </row>
    <row r="188" spans="10:10">
      <c r="J188" s="36"/>
    </row>
    <row r="189" spans="10:10">
      <c r="J189" s="36"/>
    </row>
    <row r="190" spans="10:10">
      <c r="J190" s="36"/>
    </row>
    <row r="191" spans="10:10">
      <c r="J191" s="36"/>
    </row>
    <row r="192" spans="10:10">
      <c r="J192" s="36"/>
    </row>
    <row r="193" spans="10:10">
      <c r="J193" s="36"/>
    </row>
    <row r="194" spans="10:10">
      <c r="J194" s="36"/>
    </row>
    <row r="195" spans="10:10">
      <c r="J195" s="36"/>
    </row>
    <row r="196" spans="10:10">
      <c r="J196" s="36"/>
    </row>
    <row r="197" spans="10:10">
      <c r="J197" s="36"/>
    </row>
    <row r="198" spans="10:10">
      <c r="J198" s="36"/>
    </row>
    <row r="199" spans="10:10">
      <c r="J199" s="36"/>
    </row>
    <row r="200" spans="10:10">
      <c r="J200" s="36"/>
    </row>
    <row r="201" spans="10:10">
      <c r="J201" s="36"/>
    </row>
  </sheetData>
  <mergeCells count="48">
    <mergeCell ref="A152:A153"/>
    <mergeCell ref="B152:B153"/>
    <mergeCell ref="C152:C153"/>
    <mergeCell ref="D152:D153"/>
    <mergeCell ref="E152:E153"/>
    <mergeCell ref="A114:A117"/>
    <mergeCell ref="B114:B117"/>
    <mergeCell ref="C114:C117"/>
    <mergeCell ref="D114:D117"/>
    <mergeCell ref="E114:E117"/>
    <mergeCell ref="B78:B79"/>
    <mergeCell ref="C78:C79"/>
    <mergeCell ref="D78:D79"/>
    <mergeCell ref="E78:E79"/>
    <mergeCell ref="F152:F153"/>
    <mergeCell ref="F114:F117"/>
    <mergeCell ref="D75:D76"/>
    <mergeCell ref="E75:E76"/>
    <mergeCell ref="F78:F79"/>
    <mergeCell ref="A149:A150"/>
    <mergeCell ref="B149:B150"/>
    <mergeCell ref="C149:C150"/>
    <mergeCell ref="D149:D150"/>
    <mergeCell ref="E149:E150"/>
    <mergeCell ref="F149:F150"/>
    <mergeCell ref="A109:A112"/>
    <mergeCell ref="B109:B112"/>
    <mergeCell ref="C109:C112"/>
    <mergeCell ref="D109:D112"/>
    <mergeCell ref="E109:E112"/>
    <mergeCell ref="F109:F112"/>
    <mergeCell ref="A78:A79"/>
    <mergeCell ref="F75:F76"/>
    <mergeCell ref="A25:A26"/>
    <mergeCell ref="B25:B26"/>
    <mergeCell ref="C25:C26"/>
    <mergeCell ref="D25:D26"/>
    <mergeCell ref="E25:E26"/>
    <mergeCell ref="F25:F26"/>
    <mergeCell ref="A28:A29"/>
    <mergeCell ref="B28:B29"/>
    <mergeCell ref="C28:C29"/>
    <mergeCell ref="D28:D29"/>
    <mergeCell ref="E28:E29"/>
    <mergeCell ref="F28:F29"/>
    <mergeCell ref="A75:A76"/>
    <mergeCell ref="B75:B76"/>
    <mergeCell ref="C75:C7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6" sqref="E6"/>
    </sheetView>
  </sheetViews>
  <sheetFormatPr baseColWidth="10" defaultRowHeight="15"/>
  <cols>
    <col min="1" max="1" width="52.140625" style="36" customWidth="1"/>
    <col min="2" max="2" width="7.28515625" style="36" bestFit="1" customWidth="1"/>
    <col min="3" max="3" width="7.42578125" style="36" bestFit="1" customWidth="1"/>
    <col min="4" max="4" width="10.7109375" style="36" bestFit="1" customWidth="1"/>
    <col min="5" max="5" width="25.85546875" style="36" customWidth="1"/>
    <col min="6" max="6" width="28" style="36" bestFit="1" customWidth="1"/>
    <col min="7" max="7" width="11.7109375" style="36" customWidth="1"/>
    <col min="8" max="8" width="16.140625" style="36" bestFit="1" customWidth="1"/>
    <col min="9" max="9" width="23.42578125" style="36" bestFit="1" customWidth="1"/>
    <col min="10" max="10" width="37.28515625" style="36" bestFit="1" customWidth="1"/>
    <col min="11" max="16384" width="11.42578125" style="36"/>
  </cols>
  <sheetData>
    <row r="1" spans="1:10" ht="18.75">
      <c r="A1" s="195" t="s">
        <v>57</v>
      </c>
    </row>
    <row r="2" spans="1:10">
      <c r="A2" s="135" t="s">
        <v>747</v>
      </c>
    </row>
    <row r="3" spans="1:10">
      <c r="A3" s="135" t="s">
        <v>234</v>
      </c>
    </row>
    <row r="4" spans="1:10">
      <c r="A4" s="133" t="s">
        <v>233</v>
      </c>
    </row>
    <row r="5" spans="1:10">
      <c r="A5" s="133" t="s">
        <v>232</v>
      </c>
    </row>
    <row r="6" spans="1:10">
      <c r="A6" s="133"/>
    </row>
    <row r="7" spans="1:10" s="96" customFormat="1">
      <c r="A7" s="150" t="s">
        <v>231</v>
      </c>
      <c r="B7" s="150" t="s">
        <v>230</v>
      </c>
      <c r="C7" s="150" t="s">
        <v>229</v>
      </c>
      <c r="D7" s="150" t="s">
        <v>127</v>
      </c>
      <c r="E7" s="76" t="s">
        <v>1038</v>
      </c>
      <c r="F7" s="76" t="s">
        <v>126</v>
      </c>
      <c r="G7" s="76" t="s">
        <v>125</v>
      </c>
      <c r="H7" s="75" t="s">
        <v>1054</v>
      </c>
      <c r="I7" s="75" t="s">
        <v>124</v>
      </c>
      <c r="J7" s="75" t="s">
        <v>133</v>
      </c>
    </row>
    <row r="8" spans="1:10">
      <c r="A8" s="54" t="s">
        <v>746</v>
      </c>
      <c r="B8" s="72"/>
      <c r="C8" s="72"/>
      <c r="D8" s="147" t="s">
        <v>745</v>
      </c>
      <c r="E8" s="188"/>
      <c r="F8" s="71"/>
      <c r="G8" s="71"/>
    </row>
    <row r="9" spans="1:10">
      <c r="A9" s="121" t="s">
        <v>744</v>
      </c>
      <c r="B9" s="54" t="s">
        <v>725</v>
      </c>
      <c r="C9" s="54" t="s">
        <v>300</v>
      </c>
      <c r="D9" s="147" t="s">
        <v>743</v>
      </c>
      <c r="E9" s="366" t="s">
        <v>1056</v>
      </c>
      <c r="F9" s="71" t="s">
        <v>1329</v>
      </c>
      <c r="G9" s="351" t="s">
        <v>382</v>
      </c>
      <c r="H9" s="367" t="s">
        <v>1057</v>
      </c>
      <c r="I9" s="357" t="s">
        <v>1398</v>
      </c>
      <c r="J9" s="357" t="s">
        <v>1400</v>
      </c>
    </row>
    <row r="10" spans="1:10">
      <c r="A10" s="54" t="s">
        <v>742</v>
      </c>
      <c r="B10" s="54"/>
      <c r="C10" s="54"/>
      <c r="D10" s="147" t="s">
        <v>567</v>
      </c>
      <c r="E10" s="188"/>
      <c r="F10" s="71"/>
      <c r="G10" s="71"/>
    </row>
    <row r="11" spans="1:10">
      <c r="A11" s="54" t="s">
        <v>741</v>
      </c>
      <c r="B11" s="54"/>
      <c r="C11" s="54"/>
      <c r="D11" s="147" t="s">
        <v>740</v>
      </c>
      <c r="E11" s="188"/>
      <c r="F11" s="71"/>
      <c r="G11" s="71"/>
    </row>
    <row r="12" spans="1:10">
      <c r="A12" s="54" t="s">
        <v>739</v>
      </c>
      <c r="B12" s="54"/>
      <c r="C12" s="54"/>
      <c r="D12" s="147" t="s">
        <v>692</v>
      </c>
      <c r="E12" s="188"/>
      <c r="F12" s="188"/>
      <c r="G12" s="71"/>
    </row>
    <row r="13" spans="1:10">
      <c r="A13" s="54" t="s">
        <v>738</v>
      </c>
      <c r="B13" s="54"/>
      <c r="C13" s="54"/>
      <c r="D13" s="147" t="s">
        <v>692</v>
      </c>
      <c r="E13" s="188"/>
      <c r="F13" s="188"/>
      <c r="G13" s="71"/>
    </row>
    <row r="14" spans="1:10">
      <c r="A14" s="54" t="s">
        <v>737</v>
      </c>
      <c r="B14" s="121"/>
      <c r="C14" s="121"/>
      <c r="D14" s="147" t="s">
        <v>692</v>
      </c>
      <c r="E14" s="188"/>
      <c r="F14" s="188"/>
      <c r="G14" s="71"/>
    </row>
    <row r="15" spans="1:10">
      <c r="A15" s="54" t="s">
        <v>736</v>
      </c>
      <c r="B15" s="54" t="s">
        <v>725</v>
      </c>
      <c r="C15" s="54" t="s">
        <v>300</v>
      </c>
      <c r="D15" s="147" t="s">
        <v>735</v>
      </c>
      <c r="E15" s="366" t="s">
        <v>1056</v>
      </c>
      <c r="F15" s="71" t="s">
        <v>1480</v>
      </c>
      <c r="G15" s="188" t="s">
        <v>554</v>
      </c>
      <c r="H15" s="367" t="s">
        <v>1062</v>
      </c>
      <c r="I15" s="357" t="s">
        <v>1481</v>
      </c>
      <c r="J15" s="357" t="s">
        <v>1479</v>
      </c>
    </row>
    <row r="16" spans="1:10">
      <c r="A16" s="54" t="s">
        <v>734</v>
      </c>
      <c r="B16" s="54"/>
      <c r="C16" s="54"/>
      <c r="D16" s="147" t="s">
        <v>692</v>
      </c>
      <c r="E16" s="188"/>
      <c r="F16" s="71"/>
      <c r="G16" s="71"/>
    </row>
    <row r="17" spans="1:10">
      <c r="A17" s="54" t="s">
        <v>733</v>
      </c>
      <c r="B17" s="54"/>
      <c r="C17" s="54"/>
      <c r="D17" s="147" t="s">
        <v>567</v>
      </c>
      <c r="E17" s="188"/>
      <c r="F17" s="71"/>
      <c r="G17" s="71"/>
    </row>
    <row r="18" spans="1:10">
      <c r="A18" s="54" t="s">
        <v>732</v>
      </c>
      <c r="B18" s="54"/>
      <c r="C18" s="54"/>
      <c r="D18" s="147" t="s">
        <v>567</v>
      </c>
      <c r="E18" s="188"/>
      <c r="F18" s="188"/>
      <c r="G18" s="71"/>
    </row>
    <row r="19" spans="1:10">
      <c r="A19" s="54" t="s">
        <v>731</v>
      </c>
      <c r="B19" s="54"/>
      <c r="C19" s="54"/>
      <c r="D19" s="147" t="s">
        <v>567</v>
      </c>
      <c r="E19" s="188"/>
      <c r="F19" s="188"/>
      <c r="G19" s="71"/>
    </row>
    <row r="20" spans="1:10">
      <c r="A20" s="54" t="s">
        <v>730</v>
      </c>
      <c r="B20" s="54"/>
      <c r="C20" s="54"/>
      <c r="D20" s="147" t="s">
        <v>729</v>
      </c>
      <c r="E20" s="188"/>
      <c r="F20" s="188"/>
      <c r="G20" s="71"/>
    </row>
    <row r="21" spans="1:10">
      <c r="A21" s="54" t="s">
        <v>728</v>
      </c>
      <c r="B21" s="54"/>
      <c r="C21" s="54"/>
      <c r="D21" s="147" t="s">
        <v>727</v>
      </c>
      <c r="E21" s="188"/>
      <c r="F21" s="188"/>
      <c r="G21" s="71"/>
    </row>
    <row r="22" spans="1:10" ht="30">
      <c r="A22" s="54" t="s">
        <v>726</v>
      </c>
      <c r="B22" s="54" t="s">
        <v>725</v>
      </c>
      <c r="C22" s="54"/>
      <c r="D22" s="147" t="s">
        <v>724</v>
      </c>
      <c r="E22" s="354" t="s">
        <v>723</v>
      </c>
      <c r="F22" s="356" t="s">
        <v>1330</v>
      </c>
      <c r="G22" s="356" t="s">
        <v>554</v>
      </c>
      <c r="H22" s="367" t="s">
        <v>1062</v>
      </c>
      <c r="I22" s="357" t="s">
        <v>1399</v>
      </c>
      <c r="J22" s="357" t="s">
        <v>1401</v>
      </c>
    </row>
    <row r="23" spans="1:10">
      <c r="A23" s="54" t="s">
        <v>722</v>
      </c>
      <c r="B23" s="54"/>
      <c r="C23" s="54"/>
      <c r="D23" s="147" t="s">
        <v>721</v>
      </c>
      <c r="E23" s="188"/>
      <c r="F23" s="188"/>
      <c r="G23" s="71"/>
    </row>
    <row r="24" spans="1:10">
      <c r="A24" s="54" t="s">
        <v>720</v>
      </c>
      <c r="B24" s="54"/>
      <c r="C24" s="54"/>
      <c r="D24" s="147" t="s">
        <v>719</v>
      </c>
      <c r="E24" s="188"/>
      <c r="F24" s="188"/>
      <c r="G24" s="71"/>
    </row>
    <row r="25" spans="1:10">
      <c r="A25" s="54" t="s">
        <v>236</v>
      </c>
      <c r="B25" s="54"/>
      <c r="C25" s="54"/>
      <c r="D25" s="147" t="s">
        <v>689</v>
      </c>
      <c r="E25" s="188"/>
      <c r="F25" s="188"/>
      <c r="G25" s="71"/>
    </row>
    <row r="28" spans="1:10">
      <c r="A28" s="69" t="s">
        <v>718</v>
      </c>
    </row>
    <row r="29" spans="1:10">
      <c r="A29" s="187" t="s">
        <v>717</v>
      </c>
    </row>
    <row r="31" spans="1:10">
      <c r="A31" s="36" t="s">
        <v>499</v>
      </c>
    </row>
    <row r="32" spans="1:10">
      <c r="A32" s="36" t="s">
        <v>498</v>
      </c>
    </row>
    <row r="33" spans="1:1">
      <c r="A33" s="36" t="s">
        <v>497</v>
      </c>
    </row>
    <row r="34" spans="1:1">
      <c r="A34" s="36" t="s">
        <v>496</v>
      </c>
    </row>
    <row r="35" spans="1:1">
      <c r="A35" s="36" t="s">
        <v>495</v>
      </c>
    </row>
    <row r="36" spans="1:1">
      <c r="A36" s="36" t="s">
        <v>494</v>
      </c>
    </row>
    <row r="37" spans="1:1">
      <c r="A37" s="36" t="s">
        <v>493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3" sqref="F13"/>
    </sheetView>
  </sheetViews>
  <sheetFormatPr baseColWidth="10" defaultRowHeight="15"/>
  <cols>
    <col min="1" max="1" width="11" style="36" customWidth="1"/>
    <col min="2" max="2" width="52.28515625" style="36" customWidth="1"/>
    <col min="3" max="5" width="11.42578125" style="36"/>
    <col min="6" max="6" width="22.5703125" style="36" bestFit="1" customWidth="1"/>
    <col min="7" max="7" width="14.5703125" style="36" bestFit="1" customWidth="1"/>
    <col min="8" max="8" width="11.42578125" style="36"/>
    <col min="9" max="9" width="16.140625" style="36" bestFit="1" customWidth="1"/>
    <col min="10" max="10" width="17.140625" style="36" bestFit="1" customWidth="1"/>
    <col min="11" max="11" width="32" style="36" bestFit="1" customWidth="1"/>
    <col min="12" max="16384" width="11.42578125" style="36"/>
  </cols>
  <sheetData>
    <row r="1" spans="1:11" ht="18.75">
      <c r="A1" s="114" t="s">
        <v>1328</v>
      </c>
      <c r="B1" s="114"/>
    </row>
    <row r="2" spans="1:11">
      <c r="A2" s="135" t="s">
        <v>234</v>
      </c>
      <c r="B2" s="135"/>
    </row>
    <row r="3" spans="1:11">
      <c r="A3" s="133" t="s">
        <v>233</v>
      </c>
      <c r="B3" s="133"/>
    </row>
    <row r="4" spans="1:11">
      <c r="A4" s="133" t="s">
        <v>232</v>
      </c>
      <c r="B4" s="133"/>
    </row>
    <row r="6" spans="1:11">
      <c r="A6" s="130" t="s">
        <v>231</v>
      </c>
      <c r="B6" s="130" t="s">
        <v>0</v>
      </c>
      <c r="C6" s="130" t="s">
        <v>490</v>
      </c>
      <c r="D6" s="130" t="s">
        <v>716</v>
      </c>
      <c r="E6" s="130" t="s">
        <v>127</v>
      </c>
      <c r="F6" s="76" t="s">
        <v>1038</v>
      </c>
      <c r="G6" s="76" t="s">
        <v>126</v>
      </c>
      <c r="H6" s="76" t="s">
        <v>125</v>
      </c>
      <c r="I6" s="75" t="s">
        <v>1054</v>
      </c>
      <c r="J6" s="75" t="s">
        <v>124</v>
      </c>
      <c r="K6" s="75" t="s">
        <v>133</v>
      </c>
    </row>
    <row r="7" spans="1:11" ht="30">
      <c r="A7" s="355" t="s">
        <v>748</v>
      </c>
      <c r="B7" s="358" t="s">
        <v>1402</v>
      </c>
      <c r="C7" s="355" t="s">
        <v>565</v>
      </c>
      <c r="D7" s="355" t="s">
        <v>300</v>
      </c>
      <c r="E7" s="362">
        <v>1</v>
      </c>
      <c r="F7" s="356" t="s">
        <v>207</v>
      </c>
      <c r="G7" s="356" t="s">
        <v>1403</v>
      </c>
      <c r="H7" s="356" t="s">
        <v>554</v>
      </c>
      <c r="I7" s="357" t="s">
        <v>1058</v>
      </c>
      <c r="J7" s="357" t="s">
        <v>1404</v>
      </c>
      <c r="K7" s="357" t="s">
        <v>1405</v>
      </c>
    </row>
    <row r="10" spans="1:11">
      <c r="A10" s="203"/>
      <c r="B10" s="203"/>
    </row>
    <row r="11" spans="1:11">
      <c r="A11" s="203"/>
      <c r="B11" s="20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opLeftCell="A40" workbookViewId="0">
      <selection activeCell="A54" sqref="A54"/>
    </sheetView>
  </sheetViews>
  <sheetFormatPr baseColWidth="10" defaultRowHeight="12.75"/>
  <cols>
    <col min="2" max="2" width="11.5703125" customWidth="1"/>
    <col min="3" max="3" width="12.140625" customWidth="1"/>
    <col min="4" max="4" width="16.28515625" customWidth="1"/>
    <col min="5" max="5" width="44.140625" customWidth="1"/>
    <col min="7" max="7" width="27.7109375" customWidth="1"/>
    <col min="8" max="8" width="28.140625" bestFit="1" customWidth="1"/>
  </cols>
  <sheetData>
    <row r="1" spans="1:8" ht="24.75" thickBot="1">
      <c r="A1" s="22" t="s">
        <v>22</v>
      </c>
      <c r="B1" s="29" t="str">
        <f>'Cover page'!F12</f>
        <v>A455666</v>
      </c>
      <c r="C1" s="515" t="s">
        <v>23</v>
      </c>
      <c r="D1" s="516"/>
      <c r="E1" s="31" t="str">
        <f>'Cover page'!B3</f>
        <v>RMR – RMR Support System</v>
      </c>
      <c r="F1" s="23"/>
      <c r="G1" s="32">
        <f>MAX(A:A)</f>
        <v>43311</v>
      </c>
      <c r="H1" s="34" t="s">
        <v>29</v>
      </c>
    </row>
    <row r="2" spans="1:8" ht="15.75" customHeight="1" thickBot="1">
      <c r="A2" s="517"/>
      <c r="B2" s="518"/>
      <c r="C2" s="518"/>
      <c r="D2" s="518"/>
      <c r="E2" s="518"/>
      <c r="F2" s="23"/>
      <c r="G2" s="33" t="str">
        <f>VLOOKUP(G1,A:C,3,FALSE)</f>
        <v>P. ROSE</v>
      </c>
      <c r="H2" s="34" t="s">
        <v>30</v>
      </c>
    </row>
    <row r="3" spans="1:8" ht="15">
      <c r="A3" s="519" t="s">
        <v>24</v>
      </c>
      <c r="B3" s="520"/>
      <c r="C3" s="520"/>
      <c r="D3" s="520"/>
      <c r="E3" s="521"/>
      <c r="F3" s="23"/>
      <c r="G3" s="33" t="str">
        <f>VLOOKUP(G1,A:C,2,FALSE)</f>
        <v>K</v>
      </c>
      <c r="H3" s="34" t="s">
        <v>839</v>
      </c>
    </row>
    <row r="4" spans="1:8">
      <c r="A4" s="24"/>
      <c r="B4" s="25"/>
      <c r="C4" s="25"/>
      <c r="D4" s="522"/>
      <c r="E4" s="523"/>
      <c r="F4" s="23"/>
      <c r="G4" s="33"/>
    </row>
    <row r="5" spans="1:8">
      <c r="A5" s="218" t="s">
        <v>27</v>
      </c>
      <c r="B5" s="217" t="s">
        <v>25</v>
      </c>
      <c r="C5" s="212" t="s">
        <v>26</v>
      </c>
      <c r="D5" s="512" t="s">
        <v>28</v>
      </c>
      <c r="E5" s="513"/>
      <c r="G5" s="23"/>
    </row>
    <row r="6" spans="1:8">
      <c r="A6" s="524" t="s">
        <v>835</v>
      </c>
      <c r="B6" s="525"/>
      <c r="C6" s="525"/>
      <c r="D6" s="525"/>
      <c r="E6" s="526"/>
      <c r="F6" s="23"/>
      <c r="G6" s="23"/>
    </row>
    <row r="7" spans="1:8">
      <c r="A7" s="27">
        <v>41555</v>
      </c>
      <c r="B7" s="214" t="s">
        <v>44</v>
      </c>
      <c r="C7" s="30" t="s">
        <v>36</v>
      </c>
      <c r="D7" s="514" t="s">
        <v>37</v>
      </c>
      <c r="E7" s="514"/>
      <c r="G7" s="35" t="s">
        <v>31</v>
      </c>
    </row>
    <row r="8" spans="1:8">
      <c r="A8" s="27">
        <v>41561</v>
      </c>
      <c r="B8" s="214" t="s">
        <v>45</v>
      </c>
      <c r="C8" s="30" t="s">
        <v>36</v>
      </c>
      <c r="D8" s="514" t="s">
        <v>38</v>
      </c>
      <c r="E8" s="514"/>
      <c r="G8" s="215"/>
    </row>
    <row r="9" spans="1:8" ht="220.5" customHeight="1">
      <c r="A9" s="28">
        <v>41584</v>
      </c>
      <c r="B9" s="214" t="s">
        <v>46</v>
      </c>
      <c r="C9" s="30" t="s">
        <v>36</v>
      </c>
      <c r="D9" s="510" t="s">
        <v>39</v>
      </c>
      <c r="E9" s="510"/>
      <c r="G9" s="23"/>
    </row>
    <row r="10" spans="1:8" ht="148.5" customHeight="1">
      <c r="A10" s="28">
        <v>41596</v>
      </c>
      <c r="B10" s="214" t="s">
        <v>47</v>
      </c>
      <c r="C10" s="30" t="s">
        <v>36</v>
      </c>
      <c r="D10" s="510" t="s">
        <v>40</v>
      </c>
      <c r="E10" s="510"/>
      <c r="G10" s="23"/>
    </row>
    <row r="11" spans="1:8" ht="63" customHeight="1">
      <c r="A11" s="28">
        <v>41625</v>
      </c>
      <c r="B11" s="214" t="s">
        <v>48</v>
      </c>
      <c r="C11" s="30" t="s">
        <v>36</v>
      </c>
      <c r="D11" s="511" t="s">
        <v>41</v>
      </c>
      <c r="E11" s="511"/>
      <c r="G11" s="23"/>
    </row>
    <row r="12" spans="1:8">
      <c r="A12" s="28">
        <v>41656</v>
      </c>
      <c r="B12" s="214" t="s">
        <v>49</v>
      </c>
      <c r="C12" s="30" t="s">
        <v>36</v>
      </c>
      <c r="D12" s="510" t="s">
        <v>42</v>
      </c>
      <c r="E12" s="510"/>
      <c r="G12" s="23"/>
    </row>
    <row r="13" spans="1:8">
      <c r="A13" s="28">
        <v>41660</v>
      </c>
      <c r="B13" s="214" t="s">
        <v>50</v>
      </c>
      <c r="C13" s="30" t="s">
        <v>36</v>
      </c>
      <c r="D13" s="510" t="s">
        <v>43</v>
      </c>
      <c r="E13" s="510"/>
      <c r="G13" s="23"/>
    </row>
    <row r="14" spans="1:8">
      <c r="A14" s="527" t="s">
        <v>836</v>
      </c>
      <c r="B14" s="528"/>
      <c r="C14" s="528"/>
      <c r="D14" s="528"/>
      <c r="E14" s="528"/>
    </row>
    <row r="15" spans="1:8">
      <c r="A15" s="28">
        <v>41668</v>
      </c>
      <c r="B15" s="26" t="s">
        <v>255</v>
      </c>
      <c r="C15" s="30" t="s">
        <v>36</v>
      </c>
      <c r="D15" s="510" t="s">
        <v>837</v>
      </c>
      <c r="E15" s="510"/>
      <c r="F15" s="216"/>
    </row>
    <row r="16" spans="1:8" ht="198" customHeight="1">
      <c r="A16" s="28">
        <v>41675</v>
      </c>
      <c r="B16" s="26" t="s">
        <v>838</v>
      </c>
      <c r="C16" s="30" t="s">
        <v>36</v>
      </c>
      <c r="D16" s="510" t="s">
        <v>886</v>
      </c>
      <c r="E16" s="510"/>
      <c r="F16" s="216"/>
    </row>
    <row r="17" spans="1:5" ht="122.25" customHeight="1">
      <c r="A17" s="28">
        <v>41681</v>
      </c>
      <c r="B17" s="26" t="s">
        <v>889</v>
      </c>
      <c r="C17" s="28" t="s">
        <v>36</v>
      </c>
      <c r="D17" s="510" t="s">
        <v>1022</v>
      </c>
      <c r="E17" s="510"/>
    </row>
    <row r="18" spans="1:5" ht="146.25" customHeight="1">
      <c r="A18" s="28">
        <v>41687</v>
      </c>
      <c r="B18" s="26" t="s">
        <v>1025</v>
      </c>
      <c r="C18" s="28" t="s">
        <v>1026</v>
      </c>
      <c r="D18" s="510" t="s">
        <v>1099</v>
      </c>
      <c r="E18" s="510"/>
    </row>
    <row r="19" spans="1:5" ht="111.75" customHeight="1">
      <c r="A19" s="28">
        <v>41695</v>
      </c>
      <c r="B19" s="26" t="s">
        <v>1137</v>
      </c>
      <c r="C19" s="28" t="s">
        <v>36</v>
      </c>
      <c r="D19" s="510" t="s">
        <v>1140</v>
      </c>
      <c r="E19" s="510"/>
    </row>
    <row r="20" spans="1:5">
      <c r="A20" s="28">
        <v>41698</v>
      </c>
      <c r="B20" s="26" t="s">
        <v>253</v>
      </c>
      <c r="C20" s="28" t="s">
        <v>36</v>
      </c>
      <c r="D20" s="510" t="s">
        <v>1144</v>
      </c>
      <c r="E20" s="510"/>
    </row>
    <row r="21" spans="1:5" ht="134.25" customHeight="1">
      <c r="A21" s="28">
        <v>41725</v>
      </c>
      <c r="B21" s="26" t="s">
        <v>1146</v>
      </c>
      <c r="C21" s="28" t="s">
        <v>1026</v>
      </c>
      <c r="D21" s="510" t="s">
        <v>1189</v>
      </c>
      <c r="E21" s="510"/>
    </row>
    <row r="22" spans="1:5" ht="24.75" customHeight="1">
      <c r="A22" s="28">
        <v>41738</v>
      </c>
      <c r="B22" s="26" t="s">
        <v>1191</v>
      </c>
      <c r="C22" s="28" t="s">
        <v>36</v>
      </c>
      <c r="D22" s="510" t="s">
        <v>1193</v>
      </c>
      <c r="E22" s="510"/>
    </row>
    <row r="23" spans="1:5" ht="14.25" customHeight="1">
      <c r="A23" s="28">
        <v>41745</v>
      </c>
      <c r="B23" s="26" t="s">
        <v>251</v>
      </c>
      <c r="C23" s="28" t="s">
        <v>36</v>
      </c>
      <c r="D23" s="510" t="s">
        <v>1198</v>
      </c>
      <c r="E23" s="510"/>
    </row>
    <row r="24" spans="1:5" ht="86.25" customHeight="1">
      <c r="A24" s="28">
        <v>41764</v>
      </c>
      <c r="B24" s="26" t="s">
        <v>1199</v>
      </c>
      <c r="C24" s="28" t="s">
        <v>36</v>
      </c>
      <c r="D24" s="510" t="s">
        <v>1217</v>
      </c>
      <c r="E24" s="510"/>
    </row>
    <row r="25" spans="1:5" ht="24.75" customHeight="1">
      <c r="A25" s="28">
        <v>41785</v>
      </c>
      <c r="B25" s="30" t="s">
        <v>249</v>
      </c>
      <c r="C25" s="28" t="s">
        <v>36</v>
      </c>
      <c r="D25" s="510" t="s">
        <v>1239</v>
      </c>
      <c r="E25" s="510"/>
    </row>
    <row r="26" spans="1:5" ht="76.5" customHeight="1">
      <c r="A26" s="28">
        <v>41878</v>
      </c>
      <c r="B26" s="30" t="s">
        <v>1252</v>
      </c>
      <c r="C26" s="28" t="s">
        <v>36</v>
      </c>
      <c r="D26" s="511" t="s">
        <v>1255</v>
      </c>
      <c r="E26" s="511"/>
    </row>
    <row r="27" spans="1:5" ht="16.5" customHeight="1">
      <c r="A27" s="28">
        <v>41880</v>
      </c>
      <c r="B27" s="30" t="s">
        <v>247</v>
      </c>
      <c r="C27" s="28" t="s">
        <v>36</v>
      </c>
      <c r="D27" s="510" t="s">
        <v>1258</v>
      </c>
      <c r="E27" s="510"/>
    </row>
    <row r="28" spans="1:5" ht="51.75" customHeight="1">
      <c r="A28" s="28">
        <v>41940</v>
      </c>
      <c r="B28" s="30" t="s">
        <v>1259</v>
      </c>
      <c r="C28" s="28" t="s">
        <v>36</v>
      </c>
      <c r="D28" s="510" t="s">
        <v>1282</v>
      </c>
      <c r="E28" s="510"/>
    </row>
    <row r="29" spans="1:5" ht="159" customHeight="1">
      <c r="A29" s="28">
        <v>41942</v>
      </c>
      <c r="B29" s="30" t="s">
        <v>740</v>
      </c>
      <c r="C29" s="28" t="s">
        <v>36</v>
      </c>
      <c r="D29" s="510" t="s">
        <v>1324</v>
      </c>
      <c r="E29" s="510"/>
    </row>
    <row r="30" spans="1:5" ht="39" customHeight="1">
      <c r="A30" s="28">
        <v>41974</v>
      </c>
      <c r="B30" s="30" t="s">
        <v>1325</v>
      </c>
      <c r="C30" s="28" t="s">
        <v>36</v>
      </c>
      <c r="D30" s="510" t="s">
        <v>1336</v>
      </c>
      <c r="E30" s="510"/>
    </row>
    <row r="31" spans="1:5" ht="50.25" customHeight="1">
      <c r="A31" s="28">
        <v>41990</v>
      </c>
      <c r="B31" s="30" t="s">
        <v>1482</v>
      </c>
      <c r="C31" s="28" t="s">
        <v>36</v>
      </c>
      <c r="D31" s="510" t="s">
        <v>1542</v>
      </c>
      <c r="E31" s="510"/>
    </row>
    <row r="32" spans="1:5" ht="13.5" customHeight="1">
      <c r="A32" s="28">
        <v>41992</v>
      </c>
      <c r="B32" s="30" t="s">
        <v>1545</v>
      </c>
      <c r="C32" s="28" t="s">
        <v>36</v>
      </c>
      <c r="D32" s="510" t="s">
        <v>1546</v>
      </c>
      <c r="E32" s="510"/>
    </row>
    <row r="33" spans="1:5" ht="25.5" customHeight="1">
      <c r="A33" s="28">
        <v>42023</v>
      </c>
      <c r="B33" s="30" t="s">
        <v>1547</v>
      </c>
      <c r="C33" s="28" t="s">
        <v>36</v>
      </c>
      <c r="D33" s="510" t="s">
        <v>1617</v>
      </c>
      <c r="E33" s="510"/>
    </row>
    <row r="34" spans="1:5" ht="158.25" customHeight="1">
      <c r="A34" s="28">
        <v>42075</v>
      </c>
      <c r="B34" s="30" t="s">
        <v>1610</v>
      </c>
      <c r="C34" s="28" t="s">
        <v>36</v>
      </c>
      <c r="D34" s="510" t="s">
        <v>1616</v>
      </c>
      <c r="E34" s="510"/>
    </row>
    <row r="35" spans="1:5" ht="26.25" customHeight="1">
      <c r="A35" s="28">
        <v>42131</v>
      </c>
      <c r="B35" s="30" t="s">
        <v>1615</v>
      </c>
      <c r="C35" s="28" t="s">
        <v>36</v>
      </c>
      <c r="D35" s="510" t="s">
        <v>1618</v>
      </c>
      <c r="E35" s="510"/>
    </row>
    <row r="36" spans="1:5" ht="14.25" customHeight="1">
      <c r="A36" s="28">
        <v>42154</v>
      </c>
      <c r="B36" s="30" t="s">
        <v>1619</v>
      </c>
      <c r="C36" s="28" t="s">
        <v>36</v>
      </c>
      <c r="D36" s="510" t="s">
        <v>1620</v>
      </c>
      <c r="E36" s="510"/>
    </row>
    <row r="37" spans="1:5" ht="15" customHeight="1">
      <c r="A37" s="28">
        <v>42160</v>
      </c>
      <c r="B37" s="30" t="s">
        <v>1621</v>
      </c>
      <c r="C37" s="28" t="s">
        <v>36</v>
      </c>
      <c r="D37" s="510" t="s">
        <v>1622</v>
      </c>
      <c r="E37" s="510"/>
    </row>
    <row r="38" spans="1:5" ht="123" customHeight="1">
      <c r="A38" s="28">
        <v>42264</v>
      </c>
      <c r="B38" s="30" t="s">
        <v>1624</v>
      </c>
      <c r="C38" s="28" t="s">
        <v>36</v>
      </c>
      <c r="D38" s="510" t="s">
        <v>1655</v>
      </c>
      <c r="E38" s="510"/>
    </row>
    <row r="39" spans="1:5" ht="25.5" customHeight="1">
      <c r="A39" s="28">
        <v>42268</v>
      </c>
      <c r="B39" s="30" t="s">
        <v>1661</v>
      </c>
      <c r="C39" s="28" t="s">
        <v>36</v>
      </c>
      <c r="D39" s="510" t="s">
        <v>1662</v>
      </c>
      <c r="E39" s="510"/>
    </row>
    <row r="40" spans="1:5" ht="51.75" customHeight="1">
      <c r="A40" s="28">
        <v>42271</v>
      </c>
      <c r="B40" s="30" t="s">
        <v>1663</v>
      </c>
      <c r="C40" s="28" t="s">
        <v>36</v>
      </c>
      <c r="D40" s="510" t="s">
        <v>1677</v>
      </c>
      <c r="E40" s="510"/>
    </row>
    <row r="41" spans="1:5">
      <c r="A41" s="28">
        <v>42298</v>
      </c>
      <c r="B41" s="30" t="s">
        <v>1681</v>
      </c>
      <c r="C41" s="28" t="s">
        <v>36</v>
      </c>
      <c r="D41" s="508" t="s">
        <v>1682</v>
      </c>
      <c r="E41" s="509"/>
    </row>
    <row r="42" spans="1:5" ht="61.5" customHeight="1">
      <c r="A42" s="28">
        <v>42740</v>
      </c>
      <c r="B42" s="30" t="s">
        <v>1714</v>
      </c>
      <c r="C42" s="28" t="s">
        <v>36</v>
      </c>
      <c r="D42" s="508" t="s">
        <v>1702</v>
      </c>
      <c r="E42" s="509"/>
    </row>
    <row r="43" spans="1:5">
      <c r="A43" s="28">
        <v>42741</v>
      </c>
      <c r="B43" s="30" t="s">
        <v>1716</v>
      </c>
      <c r="C43" s="28" t="s">
        <v>36</v>
      </c>
      <c r="D43" s="508" t="s">
        <v>1721</v>
      </c>
      <c r="E43" s="509"/>
    </row>
    <row r="44" spans="1:5" ht="27.75" customHeight="1">
      <c r="A44" s="28">
        <v>42759</v>
      </c>
      <c r="B44" s="30" t="s">
        <v>1725</v>
      </c>
      <c r="C44" s="28" t="s">
        <v>36</v>
      </c>
      <c r="D44" s="508" t="s">
        <v>1727</v>
      </c>
      <c r="E44" s="509"/>
    </row>
    <row r="45" spans="1:5" ht="26.25" customHeight="1">
      <c r="A45" s="28">
        <v>42828</v>
      </c>
      <c r="B45" s="30" t="s">
        <v>1731</v>
      </c>
      <c r="C45" s="28" t="s">
        <v>36</v>
      </c>
      <c r="D45" s="508" t="s">
        <v>1730</v>
      </c>
      <c r="E45" s="509"/>
    </row>
    <row r="46" spans="1:5">
      <c r="A46" s="28">
        <v>42842</v>
      </c>
      <c r="B46" s="30" t="s">
        <v>1732</v>
      </c>
      <c r="C46" s="28" t="s">
        <v>36</v>
      </c>
      <c r="D46" s="508" t="s">
        <v>1733</v>
      </c>
      <c r="E46" s="509"/>
    </row>
    <row r="47" spans="1:5" ht="50.25" customHeight="1">
      <c r="A47" s="28">
        <v>42843</v>
      </c>
      <c r="B47" s="30" t="s">
        <v>1734</v>
      </c>
      <c r="C47" s="28" t="s">
        <v>36</v>
      </c>
      <c r="D47" s="508" t="s">
        <v>1743</v>
      </c>
      <c r="E47" s="509"/>
    </row>
    <row r="48" spans="1:5" ht="27" customHeight="1">
      <c r="A48" s="28">
        <v>42878</v>
      </c>
      <c r="B48" s="30" t="s">
        <v>1747</v>
      </c>
      <c r="C48" s="28" t="s">
        <v>36</v>
      </c>
      <c r="D48" s="508" t="s">
        <v>1749</v>
      </c>
      <c r="E48" s="509"/>
    </row>
    <row r="49" spans="1:5">
      <c r="A49" s="28">
        <v>42940</v>
      </c>
      <c r="B49" s="30" t="s">
        <v>2</v>
      </c>
      <c r="C49" s="28" t="s">
        <v>36</v>
      </c>
      <c r="D49" s="508" t="s">
        <v>1751</v>
      </c>
      <c r="E49" s="509"/>
    </row>
    <row r="50" spans="1:5" ht="39.75" customHeight="1">
      <c r="A50" s="28">
        <v>43298</v>
      </c>
      <c r="B50" s="30" t="s">
        <v>1752</v>
      </c>
      <c r="C50" s="28" t="s">
        <v>36</v>
      </c>
      <c r="D50" s="508" t="s">
        <v>1753</v>
      </c>
      <c r="E50" s="509"/>
    </row>
    <row r="51" spans="1:5">
      <c r="A51" s="28">
        <v>43311</v>
      </c>
      <c r="B51" s="30" t="s">
        <v>1754</v>
      </c>
      <c r="C51" s="28" t="s">
        <v>36</v>
      </c>
      <c r="D51" s="508" t="s">
        <v>1755</v>
      </c>
      <c r="E51" s="509"/>
    </row>
  </sheetData>
  <mergeCells count="51">
    <mergeCell ref="D51:E51"/>
    <mergeCell ref="C1:D1"/>
    <mergeCell ref="A2:E2"/>
    <mergeCell ref="A3:E3"/>
    <mergeCell ref="D4:E4"/>
    <mergeCell ref="A6:E6"/>
    <mergeCell ref="D22:E22"/>
    <mergeCell ref="D23:E23"/>
    <mergeCell ref="D49:E49"/>
    <mergeCell ref="D5:E5"/>
    <mergeCell ref="D7:E7"/>
    <mergeCell ref="D8:E8"/>
    <mergeCell ref="D9:E9"/>
    <mergeCell ref="D10:E10"/>
    <mergeCell ref="D11:E11"/>
    <mergeCell ref="D15:E15"/>
    <mergeCell ref="D16:E16"/>
    <mergeCell ref="A14:E14"/>
    <mergeCell ref="D12:E12"/>
    <mergeCell ref="D41:E41"/>
    <mergeCell ref="D40:E40"/>
    <mergeCell ref="D13:E13"/>
    <mergeCell ref="D44:E44"/>
    <mergeCell ref="D25:E25"/>
    <mergeCell ref="D26:E26"/>
    <mergeCell ref="D17:E17"/>
    <mergeCell ref="D18:E18"/>
    <mergeCell ref="D19:E19"/>
    <mergeCell ref="D20:E20"/>
    <mergeCell ref="D21:E21"/>
    <mergeCell ref="D28:E28"/>
    <mergeCell ref="D29:E29"/>
    <mergeCell ref="D30:E30"/>
    <mergeCell ref="D31:E31"/>
    <mergeCell ref="D27:E27"/>
    <mergeCell ref="D45:E45"/>
    <mergeCell ref="D50:E50"/>
    <mergeCell ref="D24:E24"/>
    <mergeCell ref="D48:E48"/>
    <mergeCell ref="D32:E32"/>
    <mergeCell ref="D43:E43"/>
    <mergeCell ref="D33:E33"/>
    <mergeCell ref="D39:E39"/>
    <mergeCell ref="D47:E47"/>
    <mergeCell ref="D34:E34"/>
    <mergeCell ref="D46:E46"/>
    <mergeCell ref="D35:E35"/>
    <mergeCell ref="D36:E36"/>
    <mergeCell ref="D37:E37"/>
    <mergeCell ref="D38:E38"/>
    <mergeCell ref="D42:E4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headerFooter>
    <oddHeader>&amp;A</oddHeader>
    <oddFooter>&amp;L&amp;F&amp;RPage &amp;P of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9" sqref="B29"/>
    </sheetView>
  </sheetViews>
  <sheetFormatPr baseColWidth="10" defaultRowHeight="15"/>
  <cols>
    <col min="1" max="1" width="41.140625" style="36" customWidth="1"/>
    <col min="2" max="2" width="47.140625" style="36" customWidth="1"/>
    <col min="3" max="3" width="8" style="36" bestFit="1" customWidth="1"/>
    <col min="4" max="4" width="6.140625" style="36" bestFit="1" customWidth="1"/>
    <col min="5" max="5" width="24.42578125" style="36" customWidth="1"/>
    <col min="6" max="6" width="23.42578125" style="36" bestFit="1" customWidth="1"/>
    <col min="7" max="7" width="33.85546875" style="36" bestFit="1" customWidth="1"/>
    <col min="8" max="8" width="9.140625" style="36" bestFit="1" customWidth="1"/>
    <col min="9" max="9" width="16.140625" style="36" bestFit="1" customWidth="1"/>
    <col min="10" max="10" width="18.5703125" style="36" bestFit="1" customWidth="1"/>
    <col min="11" max="11" width="49.28515625" style="36" bestFit="1" customWidth="1"/>
    <col min="12" max="12" width="14.42578125" style="36" bestFit="1" customWidth="1"/>
    <col min="13" max="16384" width="11.42578125" style="36"/>
  </cols>
  <sheetData>
    <row r="1" spans="1:11" ht="18.75">
      <c r="A1" s="114" t="s">
        <v>788</v>
      </c>
      <c r="B1" s="81">
        <f>COUNTIF(H:H,"Integer")</f>
        <v>11</v>
      </c>
      <c r="C1" s="81">
        <f>COUNTIF(H:H,"String")</f>
        <v>6</v>
      </c>
      <c r="D1" s="81">
        <f>COUNTIF(H:H,"Event")</f>
        <v>0</v>
      </c>
      <c r="E1" s="81"/>
      <c r="F1" s="81"/>
      <c r="G1" s="61" t="s">
        <v>934</v>
      </c>
    </row>
    <row r="2" spans="1:11">
      <c r="A2" s="36" t="s">
        <v>1174</v>
      </c>
      <c r="B2" s="135" t="s">
        <v>1180</v>
      </c>
    </row>
    <row r="4" spans="1:11">
      <c r="A4" s="36" t="s">
        <v>787</v>
      </c>
    </row>
    <row r="5" spans="1:11">
      <c r="A5" s="135" t="s">
        <v>234</v>
      </c>
    </row>
    <row r="6" spans="1:11">
      <c r="A6" s="133" t="s">
        <v>233</v>
      </c>
    </row>
    <row r="8" spans="1:11">
      <c r="A8" s="130" t="s">
        <v>231</v>
      </c>
      <c r="B8" s="130" t="s">
        <v>0</v>
      </c>
      <c r="C8" s="206" t="s">
        <v>490</v>
      </c>
      <c r="D8" s="206" t="s">
        <v>128</v>
      </c>
      <c r="E8" s="130" t="s">
        <v>786</v>
      </c>
      <c r="F8" s="76" t="s">
        <v>1038</v>
      </c>
      <c r="G8" s="76" t="s">
        <v>126</v>
      </c>
      <c r="H8" s="76" t="s">
        <v>125</v>
      </c>
      <c r="I8" s="75" t="s">
        <v>1054</v>
      </c>
      <c r="J8" s="75" t="s">
        <v>124</v>
      </c>
      <c r="K8" s="75" t="s">
        <v>133</v>
      </c>
    </row>
    <row r="9" spans="1:11">
      <c r="A9" s="124" t="s">
        <v>785</v>
      </c>
      <c r="B9" s="124" t="s">
        <v>153</v>
      </c>
      <c r="C9" s="219" t="s">
        <v>856</v>
      </c>
      <c r="D9" s="154" t="s">
        <v>119</v>
      </c>
      <c r="E9" s="124" t="s">
        <v>857</v>
      </c>
      <c r="F9" s="104"/>
      <c r="G9" s="104"/>
      <c r="H9" s="104"/>
      <c r="I9" s="104"/>
      <c r="J9" s="104"/>
      <c r="K9" s="104"/>
    </row>
    <row r="10" spans="1:11">
      <c r="A10" s="124" t="s">
        <v>784</v>
      </c>
      <c r="B10" s="154" t="s">
        <v>783</v>
      </c>
      <c r="C10" s="219" t="s">
        <v>858</v>
      </c>
      <c r="D10" s="154" t="s">
        <v>119</v>
      </c>
      <c r="E10" s="154" t="s">
        <v>859</v>
      </c>
      <c r="F10" s="260" t="s">
        <v>1056</v>
      </c>
      <c r="G10" s="239" t="s">
        <v>920</v>
      </c>
      <c r="H10" s="239" t="s">
        <v>382</v>
      </c>
      <c r="I10" s="261" t="s">
        <v>1057</v>
      </c>
      <c r="J10" s="646" t="s">
        <v>782</v>
      </c>
      <c r="K10" s="220" t="s">
        <v>781</v>
      </c>
    </row>
    <row r="11" spans="1:11">
      <c r="A11" s="124" t="s">
        <v>780</v>
      </c>
      <c r="B11" s="154" t="s">
        <v>779</v>
      </c>
      <c r="C11" s="219" t="s">
        <v>858</v>
      </c>
      <c r="D11" s="219" t="s">
        <v>119</v>
      </c>
      <c r="E11" s="154" t="s">
        <v>860</v>
      </c>
      <c r="F11" s="260" t="s">
        <v>1056</v>
      </c>
      <c r="G11" s="239" t="s">
        <v>921</v>
      </c>
      <c r="H11" s="259" t="s">
        <v>382</v>
      </c>
      <c r="I11" s="261" t="s">
        <v>1057</v>
      </c>
      <c r="J11" s="593"/>
      <c r="K11" s="220" t="s">
        <v>778</v>
      </c>
    </row>
    <row r="12" spans="1:11">
      <c r="A12" s="124" t="s">
        <v>777</v>
      </c>
      <c r="B12" s="154" t="s">
        <v>776</v>
      </c>
      <c r="C12" s="219" t="s">
        <v>858</v>
      </c>
      <c r="D12" s="219" t="s">
        <v>119</v>
      </c>
      <c r="E12" s="154" t="s">
        <v>860</v>
      </c>
      <c r="F12" s="260" t="s">
        <v>1056</v>
      </c>
      <c r="G12" s="239" t="s">
        <v>922</v>
      </c>
      <c r="H12" s="259" t="s">
        <v>382</v>
      </c>
      <c r="I12" s="261" t="s">
        <v>1057</v>
      </c>
      <c r="J12" s="593"/>
      <c r="K12" s="220" t="s">
        <v>775</v>
      </c>
    </row>
    <row r="13" spans="1:11">
      <c r="A13" s="124" t="s">
        <v>842</v>
      </c>
      <c r="B13" s="213" t="s">
        <v>844</v>
      </c>
      <c r="C13" s="219" t="s">
        <v>858</v>
      </c>
      <c r="D13" s="219" t="s">
        <v>119</v>
      </c>
      <c r="E13" s="213" t="s">
        <v>860</v>
      </c>
      <c r="F13" s="260" t="s">
        <v>1056</v>
      </c>
      <c r="G13" s="239" t="s">
        <v>923</v>
      </c>
      <c r="H13" s="259" t="s">
        <v>382</v>
      </c>
      <c r="I13" s="261" t="s">
        <v>1057</v>
      </c>
      <c r="J13" s="593"/>
      <c r="K13" s="220" t="s">
        <v>846</v>
      </c>
    </row>
    <row r="14" spans="1:11">
      <c r="A14" s="124" t="s">
        <v>843</v>
      </c>
      <c r="B14" s="213" t="s">
        <v>845</v>
      </c>
      <c r="C14" s="219" t="s">
        <v>858</v>
      </c>
      <c r="D14" s="219" t="s">
        <v>119</v>
      </c>
      <c r="E14" s="213" t="s">
        <v>860</v>
      </c>
      <c r="F14" s="260" t="s">
        <v>1056</v>
      </c>
      <c r="G14" s="239" t="s">
        <v>924</v>
      </c>
      <c r="H14" s="259" t="s">
        <v>382</v>
      </c>
      <c r="I14" s="261" t="s">
        <v>1057</v>
      </c>
      <c r="J14" s="593"/>
      <c r="K14" s="220" t="s">
        <v>847</v>
      </c>
    </row>
    <row r="15" spans="1:11">
      <c r="A15" s="124" t="s">
        <v>774</v>
      </c>
      <c r="B15" s="124" t="s">
        <v>773</v>
      </c>
      <c r="C15" s="219" t="s">
        <v>858</v>
      </c>
      <c r="D15" s="219" t="s">
        <v>119</v>
      </c>
      <c r="E15" s="154" t="s">
        <v>861</v>
      </c>
      <c r="F15" s="260" t="s">
        <v>1056</v>
      </c>
      <c r="G15" s="239" t="s">
        <v>925</v>
      </c>
      <c r="H15" s="259" t="s">
        <v>382</v>
      </c>
      <c r="I15" s="261" t="s">
        <v>1057</v>
      </c>
      <c r="J15" s="593"/>
      <c r="K15" s="220" t="s">
        <v>772</v>
      </c>
    </row>
    <row r="16" spans="1:11">
      <c r="A16" s="154" t="s">
        <v>771</v>
      </c>
      <c r="B16" s="154" t="s">
        <v>770</v>
      </c>
      <c r="C16" s="219" t="s">
        <v>858</v>
      </c>
      <c r="D16" s="219" t="s">
        <v>119</v>
      </c>
      <c r="E16" s="124" t="s">
        <v>862</v>
      </c>
      <c r="F16" s="260" t="s">
        <v>1056</v>
      </c>
      <c r="G16" s="239" t="s">
        <v>926</v>
      </c>
      <c r="H16" s="259" t="s">
        <v>382</v>
      </c>
      <c r="I16" s="261" t="s">
        <v>1057</v>
      </c>
      <c r="J16" s="593"/>
      <c r="K16" s="220" t="s">
        <v>769</v>
      </c>
    </row>
    <row r="17" spans="1:11">
      <c r="A17" s="124" t="s">
        <v>768</v>
      </c>
      <c r="B17" s="154" t="s">
        <v>767</v>
      </c>
      <c r="C17" s="219" t="s">
        <v>858</v>
      </c>
      <c r="D17" s="219" t="s">
        <v>119</v>
      </c>
      <c r="E17" s="154" t="s">
        <v>863</v>
      </c>
      <c r="F17" s="260" t="s">
        <v>1056</v>
      </c>
      <c r="G17" s="239" t="s">
        <v>927</v>
      </c>
      <c r="H17" s="259" t="s">
        <v>382</v>
      </c>
      <c r="I17" s="261" t="s">
        <v>1057</v>
      </c>
      <c r="J17" s="593"/>
      <c r="K17" s="220" t="s">
        <v>766</v>
      </c>
    </row>
    <row r="18" spans="1:11">
      <c r="A18" s="124" t="s">
        <v>765</v>
      </c>
      <c r="B18" s="154" t="s">
        <v>848</v>
      </c>
      <c r="C18" s="154" t="s">
        <v>762</v>
      </c>
      <c r="D18" s="154" t="s">
        <v>119</v>
      </c>
      <c r="E18" s="154" t="s">
        <v>761</v>
      </c>
      <c r="F18" s="260" t="s">
        <v>1040</v>
      </c>
      <c r="G18" s="239" t="s">
        <v>928</v>
      </c>
      <c r="H18" s="239" t="s">
        <v>119</v>
      </c>
      <c r="I18" s="261" t="s">
        <v>1055</v>
      </c>
      <c r="J18" s="593"/>
      <c r="K18" s="220" t="s">
        <v>764</v>
      </c>
    </row>
    <row r="19" spans="1:11">
      <c r="A19" s="124" t="s">
        <v>763</v>
      </c>
      <c r="B19" s="154" t="s">
        <v>849</v>
      </c>
      <c r="C19" s="154" t="s">
        <v>762</v>
      </c>
      <c r="D19" s="154" t="s">
        <v>119</v>
      </c>
      <c r="E19" s="154" t="s">
        <v>761</v>
      </c>
      <c r="F19" s="260" t="s">
        <v>1040</v>
      </c>
      <c r="G19" s="239" t="s">
        <v>929</v>
      </c>
      <c r="H19" s="239" t="s">
        <v>119</v>
      </c>
      <c r="I19" s="261" t="s">
        <v>1055</v>
      </c>
      <c r="J19" s="593"/>
      <c r="K19" s="220" t="s">
        <v>760</v>
      </c>
    </row>
    <row r="20" spans="1:11">
      <c r="A20" s="124" t="s">
        <v>759</v>
      </c>
      <c r="B20" s="124" t="s">
        <v>850</v>
      </c>
      <c r="C20" s="154" t="s">
        <v>851</v>
      </c>
      <c r="D20" s="154" t="s">
        <v>119</v>
      </c>
      <c r="E20" s="154" t="s">
        <v>852</v>
      </c>
      <c r="F20" s="260" t="s">
        <v>1040</v>
      </c>
      <c r="G20" s="239" t="s">
        <v>930</v>
      </c>
      <c r="H20" s="239" t="s">
        <v>119</v>
      </c>
      <c r="I20" s="261" t="s">
        <v>1055</v>
      </c>
      <c r="J20" s="593"/>
      <c r="K20" s="220" t="s">
        <v>758</v>
      </c>
    </row>
    <row r="21" spans="1:11" ht="30">
      <c r="A21" s="124" t="s">
        <v>1207</v>
      </c>
      <c r="B21" s="265" t="s">
        <v>1208</v>
      </c>
      <c r="C21" s="219" t="s">
        <v>854</v>
      </c>
      <c r="D21" s="154" t="s">
        <v>119</v>
      </c>
      <c r="E21" s="74" t="s">
        <v>855</v>
      </c>
      <c r="F21" s="260" t="s">
        <v>1056</v>
      </c>
      <c r="G21" s="239" t="s">
        <v>1212</v>
      </c>
      <c r="H21" s="259" t="s">
        <v>382</v>
      </c>
      <c r="I21" s="261" t="s">
        <v>1057</v>
      </c>
      <c r="J21" s="593"/>
      <c r="K21" s="220" t="s">
        <v>1235</v>
      </c>
    </row>
    <row r="22" spans="1:11">
      <c r="A22" s="124" t="s">
        <v>1209</v>
      </c>
      <c r="B22" s="154" t="s">
        <v>1210</v>
      </c>
      <c r="C22" s="74" t="s">
        <v>755</v>
      </c>
      <c r="D22" s="74" t="s">
        <v>119</v>
      </c>
      <c r="E22" s="154" t="s">
        <v>754</v>
      </c>
      <c r="F22" s="260" t="s">
        <v>1040</v>
      </c>
      <c r="G22" s="239" t="s">
        <v>1213</v>
      </c>
      <c r="H22" s="239" t="s">
        <v>119</v>
      </c>
      <c r="I22" s="261" t="s">
        <v>1055</v>
      </c>
      <c r="J22" s="593"/>
      <c r="K22" s="220" t="s">
        <v>1236</v>
      </c>
    </row>
    <row r="23" spans="1:11">
      <c r="A23" s="124" t="s">
        <v>757</v>
      </c>
      <c r="B23" s="154" t="s">
        <v>756</v>
      </c>
      <c r="C23" s="74" t="s">
        <v>755</v>
      </c>
      <c r="D23" s="74" t="s">
        <v>119</v>
      </c>
      <c r="E23" s="154" t="s">
        <v>754</v>
      </c>
      <c r="F23" s="260" t="s">
        <v>1040</v>
      </c>
      <c r="G23" s="239" t="s">
        <v>931</v>
      </c>
      <c r="H23" s="239" t="s">
        <v>119</v>
      </c>
      <c r="I23" s="261" t="s">
        <v>1055</v>
      </c>
      <c r="J23" s="593"/>
      <c r="K23" s="220" t="s">
        <v>1237</v>
      </c>
    </row>
    <row r="24" spans="1:11" s="62" customFormat="1" ht="46.5" customHeight="1">
      <c r="A24" s="205" t="s">
        <v>753</v>
      </c>
      <c r="B24" s="74" t="s">
        <v>752</v>
      </c>
      <c r="C24" s="74" t="s">
        <v>755</v>
      </c>
      <c r="D24" s="74" t="s">
        <v>119</v>
      </c>
      <c r="E24" s="74" t="s">
        <v>887</v>
      </c>
      <c r="F24" s="260" t="s">
        <v>1040</v>
      </c>
      <c r="G24" s="239" t="s">
        <v>932</v>
      </c>
      <c r="H24" s="239" t="s">
        <v>119</v>
      </c>
      <c r="I24" s="261" t="s">
        <v>1055</v>
      </c>
      <c r="J24" s="593"/>
      <c r="K24" s="220" t="s">
        <v>1238</v>
      </c>
    </row>
    <row r="25" spans="1:11" ht="30">
      <c r="A25" s="124" t="s">
        <v>751</v>
      </c>
      <c r="B25" s="124" t="s">
        <v>750</v>
      </c>
      <c r="C25" s="154" t="s">
        <v>853</v>
      </c>
      <c r="D25" s="74" t="s">
        <v>119</v>
      </c>
      <c r="E25" s="74" t="s">
        <v>866</v>
      </c>
      <c r="F25" s="264" t="s">
        <v>1056</v>
      </c>
      <c r="G25" s="239" t="s">
        <v>933</v>
      </c>
      <c r="H25" s="259" t="s">
        <v>382</v>
      </c>
      <c r="I25" s="261" t="s">
        <v>1057</v>
      </c>
      <c r="J25" s="593"/>
      <c r="K25" s="220" t="s">
        <v>749</v>
      </c>
    </row>
    <row r="26" spans="1:11" ht="45">
      <c r="A26" s="124" t="s">
        <v>1211</v>
      </c>
      <c r="B26" s="319" t="s">
        <v>1218</v>
      </c>
      <c r="C26" s="314" t="s">
        <v>854</v>
      </c>
      <c r="D26" s="314" t="s">
        <v>119</v>
      </c>
      <c r="E26" s="316" t="s">
        <v>1215</v>
      </c>
      <c r="F26" s="315" t="s">
        <v>1056</v>
      </c>
      <c r="G26" s="315" t="s">
        <v>1214</v>
      </c>
      <c r="H26" s="315" t="s">
        <v>382</v>
      </c>
      <c r="I26" s="313" t="s">
        <v>1057</v>
      </c>
      <c r="J26" s="543"/>
      <c r="K26" s="313" t="s">
        <v>1216</v>
      </c>
    </row>
    <row r="27" spans="1:11">
      <c r="B27" s="204"/>
    </row>
    <row r="28" spans="1:11">
      <c r="B28" s="204"/>
    </row>
    <row r="29" spans="1:11">
      <c r="B29" s="204"/>
    </row>
    <row r="30" spans="1:11">
      <c r="B30" s="204"/>
    </row>
    <row r="31" spans="1:11">
      <c r="B31" s="204"/>
    </row>
    <row r="32" spans="1:11">
      <c r="B32" s="204"/>
    </row>
    <row r="33" spans="2:2">
      <c r="B33" s="204"/>
    </row>
    <row r="34" spans="2:2">
      <c r="B34" s="204"/>
    </row>
  </sheetData>
  <mergeCells count="1">
    <mergeCell ref="J10:J2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7" sqref="C7"/>
    </sheetView>
  </sheetViews>
  <sheetFormatPr baseColWidth="10" defaultRowHeight="15"/>
  <cols>
    <col min="1" max="1" width="20.42578125" style="36" customWidth="1"/>
    <col min="2" max="2" width="14.5703125" style="36" customWidth="1"/>
    <col min="3" max="3" width="82.5703125" style="36" customWidth="1"/>
    <col min="4" max="4" width="8" style="36" bestFit="1" customWidth="1"/>
    <col min="5" max="5" width="6.140625" style="36" bestFit="1" customWidth="1"/>
    <col min="6" max="6" width="28.28515625" style="36" bestFit="1" customWidth="1"/>
    <col min="7" max="7" width="31.140625" style="36" customWidth="1"/>
    <col min="8" max="8" width="28.7109375" style="36" bestFit="1" customWidth="1"/>
    <col min="9" max="9" width="9.140625" style="36" bestFit="1" customWidth="1"/>
    <col min="10" max="10" width="16.140625" style="36" bestFit="1" customWidth="1"/>
    <col min="11" max="11" width="40" style="36" bestFit="1" customWidth="1"/>
    <col min="12" max="12" width="47" style="36" bestFit="1" customWidth="1"/>
    <col min="13" max="13" width="14.42578125" style="36" bestFit="1" customWidth="1"/>
    <col min="14" max="16384" width="11.42578125" style="36"/>
  </cols>
  <sheetData>
    <row r="1" spans="1:12" ht="18.75">
      <c r="A1" s="114" t="s">
        <v>899</v>
      </c>
      <c r="B1" s="81">
        <f>COUNTIF(I:I,"Integer")</f>
        <v>2</v>
      </c>
      <c r="C1" s="81">
        <f>COUNTIF(I:I,"String")</f>
        <v>5</v>
      </c>
      <c r="D1" s="81">
        <f>COUNTIF(I:I,"Event")</f>
        <v>2</v>
      </c>
      <c r="E1" s="81"/>
      <c r="F1" s="81"/>
      <c r="G1" s="61" t="s">
        <v>936</v>
      </c>
    </row>
    <row r="2" spans="1:12">
      <c r="A2" s="36" t="s">
        <v>1175</v>
      </c>
      <c r="B2" s="135" t="s">
        <v>1181</v>
      </c>
    </row>
    <row r="4" spans="1:12">
      <c r="A4" s="36" t="s">
        <v>900</v>
      </c>
    </row>
    <row r="5" spans="1:12">
      <c r="A5" s="135" t="s">
        <v>234</v>
      </c>
    </row>
    <row r="6" spans="1:12">
      <c r="A6" s="133" t="s">
        <v>233</v>
      </c>
    </row>
    <row r="8" spans="1:12">
      <c r="A8" s="130" t="s">
        <v>231</v>
      </c>
      <c r="B8" s="653" t="s">
        <v>0</v>
      </c>
      <c r="C8" s="654"/>
      <c r="D8" s="206" t="s">
        <v>490</v>
      </c>
      <c r="E8" s="206" t="s">
        <v>128</v>
      </c>
      <c r="F8" s="130" t="s">
        <v>786</v>
      </c>
      <c r="G8" s="76" t="s">
        <v>1038</v>
      </c>
      <c r="H8" s="76" t="s">
        <v>126</v>
      </c>
      <c r="I8" s="76" t="s">
        <v>125</v>
      </c>
      <c r="J8" s="75" t="s">
        <v>1054</v>
      </c>
      <c r="K8" s="75" t="s">
        <v>124</v>
      </c>
      <c r="L8" s="75" t="s">
        <v>133</v>
      </c>
    </row>
    <row r="9" spans="1:12">
      <c r="A9" s="209" t="s">
        <v>901</v>
      </c>
      <c r="B9" s="655" t="s">
        <v>153</v>
      </c>
      <c r="C9" s="656"/>
      <c r="D9" s="221" t="s">
        <v>856</v>
      </c>
      <c r="E9" s="221" t="s">
        <v>119</v>
      </c>
      <c r="F9" s="124" t="s">
        <v>857</v>
      </c>
      <c r="G9" s="104"/>
      <c r="H9" s="91"/>
      <c r="I9" s="91"/>
      <c r="J9" s="91"/>
      <c r="K9" s="104"/>
      <c r="L9" s="104"/>
    </row>
    <row r="10" spans="1:12" ht="153" customHeight="1">
      <c r="A10" s="209" t="s">
        <v>902</v>
      </c>
      <c r="B10" s="657" t="s">
        <v>1253</v>
      </c>
      <c r="C10" s="658"/>
      <c r="D10" s="221" t="s">
        <v>853</v>
      </c>
      <c r="E10" s="221" t="s">
        <v>119</v>
      </c>
      <c r="F10" s="124" t="s">
        <v>867</v>
      </c>
      <c r="G10" s="104"/>
      <c r="H10" s="91"/>
      <c r="I10" s="91"/>
      <c r="J10" s="91"/>
      <c r="K10" s="104"/>
      <c r="L10" s="104"/>
    </row>
    <row r="11" spans="1:12" ht="30">
      <c r="A11" s="651" t="s">
        <v>903</v>
      </c>
      <c r="B11" s="649" t="s">
        <v>904</v>
      </c>
      <c r="C11" s="243" t="s">
        <v>905</v>
      </c>
      <c r="D11" s="647" t="s">
        <v>755</v>
      </c>
      <c r="E11" s="647" t="s">
        <v>119</v>
      </c>
      <c r="F11" s="232" t="s">
        <v>866</v>
      </c>
      <c r="G11" s="264" t="s">
        <v>1056</v>
      </c>
      <c r="H11" s="207" t="s">
        <v>802</v>
      </c>
      <c r="I11" s="259" t="s">
        <v>382</v>
      </c>
      <c r="J11" s="261" t="s">
        <v>1057</v>
      </c>
      <c r="K11" s="220" t="s">
        <v>801</v>
      </c>
      <c r="L11" s="220" t="s">
        <v>800</v>
      </c>
    </row>
    <row r="12" spans="1:12">
      <c r="A12" s="652"/>
      <c r="B12" s="650"/>
      <c r="C12" s="244" t="s">
        <v>909</v>
      </c>
      <c r="D12" s="648"/>
      <c r="E12" s="648"/>
      <c r="F12" s="233" t="s">
        <v>864</v>
      </c>
      <c r="G12" s="264" t="s">
        <v>1056</v>
      </c>
      <c r="H12" s="207" t="s">
        <v>799</v>
      </c>
      <c r="I12" s="259" t="s">
        <v>382</v>
      </c>
      <c r="J12" s="261" t="s">
        <v>1057</v>
      </c>
      <c r="K12" s="70" t="s">
        <v>798</v>
      </c>
      <c r="L12" s="163" t="s">
        <v>797</v>
      </c>
    </row>
    <row r="13" spans="1:12">
      <c r="A13" s="652"/>
      <c r="B13" s="650"/>
      <c r="C13" s="245" t="s">
        <v>1219</v>
      </c>
      <c r="D13" s="648"/>
      <c r="E13" s="648"/>
      <c r="F13" s="222" t="s">
        <v>754</v>
      </c>
      <c r="G13" s="260" t="s">
        <v>1040</v>
      </c>
      <c r="H13" s="207" t="s">
        <v>1221</v>
      </c>
      <c r="I13" s="207" t="s">
        <v>119</v>
      </c>
      <c r="J13" s="261" t="s">
        <v>1055</v>
      </c>
      <c r="K13" s="70" t="s">
        <v>796</v>
      </c>
      <c r="L13" s="163" t="s">
        <v>1233</v>
      </c>
    </row>
    <row r="14" spans="1:12">
      <c r="A14" s="652"/>
      <c r="B14" s="650"/>
      <c r="C14" s="245" t="s">
        <v>1220</v>
      </c>
      <c r="D14" s="648"/>
      <c r="E14" s="648"/>
      <c r="F14" s="222" t="s">
        <v>754</v>
      </c>
      <c r="G14" s="260" t="s">
        <v>1040</v>
      </c>
      <c r="H14" s="207" t="s">
        <v>1222</v>
      </c>
      <c r="I14" s="207" t="s">
        <v>119</v>
      </c>
      <c r="J14" s="261" t="s">
        <v>1055</v>
      </c>
      <c r="K14" s="70" t="s">
        <v>795</v>
      </c>
      <c r="L14" s="163" t="s">
        <v>1234</v>
      </c>
    </row>
    <row r="15" spans="1:12" ht="45">
      <c r="A15" s="652"/>
      <c r="B15" s="650"/>
      <c r="C15" s="245" t="s">
        <v>910</v>
      </c>
      <c r="D15" s="648"/>
      <c r="E15" s="648"/>
      <c r="F15" s="233" t="s">
        <v>865</v>
      </c>
      <c r="G15" s="260" t="s">
        <v>1040</v>
      </c>
      <c r="H15" s="207" t="s">
        <v>794</v>
      </c>
      <c r="I15" s="207" t="s">
        <v>554</v>
      </c>
      <c r="J15" s="295" t="s">
        <v>1062</v>
      </c>
      <c r="K15" s="70" t="s">
        <v>793</v>
      </c>
      <c r="L15" s="70" t="s">
        <v>792</v>
      </c>
    </row>
    <row r="16" spans="1:12" ht="30">
      <c r="A16" s="543"/>
      <c r="B16" s="543"/>
      <c r="C16" s="234" t="s">
        <v>906</v>
      </c>
      <c r="D16" s="543"/>
      <c r="E16" s="543"/>
      <c r="F16" s="124" t="s">
        <v>874</v>
      </c>
      <c r="G16" s="260" t="s">
        <v>1040</v>
      </c>
      <c r="H16" s="207" t="s">
        <v>880</v>
      </c>
      <c r="I16" s="207" t="s">
        <v>119</v>
      </c>
      <c r="J16" s="261" t="s">
        <v>1055</v>
      </c>
      <c r="K16" s="220" t="s">
        <v>881</v>
      </c>
      <c r="L16" s="220" t="s">
        <v>1230</v>
      </c>
    </row>
    <row r="17" spans="1:13" ht="30">
      <c r="A17" s="543"/>
      <c r="B17" s="543"/>
      <c r="C17" s="234" t="s">
        <v>907</v>
      </c>
      <c r="D17" s="543"/>
      <c r="E17" s="543"/>
      <c r="F17" s="124" t="s">
        <v>875</v>
      </c>
      <c r="G17" s="260" t="s">
        <v>1040</v>
      </c>
      <c r="H17" s="207" t="s">
        <v>879</v>
      </c>
      <c r="I17" s="207" t="s">
        <v>119</v>
      </c>
      <c r="J17" s="261" t="s">
        <v>1055</v>
      </c>
      <c r="K17" s="220" t="s">
        <v>882</v>
      </c>
      <c r="L17" s="220" t="s">
        <v>1231</v>
      </c>
    </row>
    <row r="18" spans="1:13" ht="30">
      <c r="A18" s="543"/>
      <c r="B18" s="543"/>
      <c r="C18" s="234" t="s">
        <v>913</v>
      </c>
      <c r="D18" s="543"/>
      <c r="E18" s="543"/>
      <c r="F18" s="205" t="s">
        <v>914</v>
      </c>
      <c r="G18" s="260" t="s">
        <v>1040</v>
      </c>
      <c r="H18" s="207" t="s">
        <v>878</v>
      </c>
      <c r="I18" s="207" t="s">
        <v>119</v>
      </c>
      <c r="J18" s="261" t="s">
        <v>1055</v>
      </c>
      <c r="K18" s="220" t="s">
        <v>883</v>
      </c>
      <c r="L18" s="220" t="s">
        <v>885</v>
      </c>
    </row>
    <row r="19" spans="1:13" ht="30">
      <c r="A19" s="543"/>
      <c r="B19" s="543"/>
      <c r="C19" s="234" t="s">
        <v>908</v>
      </c>
      <c r="D19" s="543"/>
      <c r="E19" s="543"/>
      <c r="F19" s="205" t="s">
        <v>876</v>
      </c>
      <c r="G19" s="329" t="s">
        <v>1040</v>
      </c>
      <c r="H19" s="207" t="s">
        <v>877</v>
      </c>
      <c r="I19" s="207" t="s">
        <v>554</v>
      </c>
      <c r="J19" s="330" t="s">
        <v>1058</v>
      </c>
      <c r="K19" s="330" t="s">
        <v>884</v>
      </c>
      <c r="L19" s="330" t="s">
        <v>1232</v>
      </c>
    </row>
    <row r="20" spans="1:13" ht="30">
      <c r="A20" s="543"/>
      <c r="B20" s="543"/>
      <c r="C20" s="333" t="s">
        <v>1254</v>
      </c>
      <c r="D20" s="543"/>
      <c r="E20" s="543"/>
      <c r="F20" s="205" t="s">
        <v>1257</v>
      </c>
      <c r="G20" s="328" t="s">
        <v>1256</v>
      </c>
      <c r="H20" s="91"/>
      <c r="I20" s="91"/>
      <c r="J20" s="104"/>
      <c r="K20" s="104"/>
      <c r="L20" s="104"/>
      <c r="M20" s="104"/>
    </row>
    <row r="22" spans="1:13" ht="15.75" thickBot="1"/>
    <row r="23" spans="1:13" ht="15.75" thickBot="1">
      <c r="B23" s="659" t="s">
        <v>799</v>
      </c>
      <c r="C23" s="660"/>
    </row>
    <row r="24" spans="1:13" ht="15.75" thickBot="1">
      <c r="B24" s="230" t="s">
        <v>791</v>
      </c>
      <c r="C24" s="231" t="s">
        <v>870</v>
      </c>
    </row>
    <row r="25" spans="1:13">
      <c r="B25" s="228" t="s">
        <v>864</v>
      </c>
      <c r="C25" s="229" t="s">
        <v>790</v>
      </c>
    </row>
    <row r="26" spans="1:13">
      <c r="B26" s="224" t="s">
        <v>857</v>
      </c>
      <c r="C26" s="225" t="s">
        <v>117</v>
      </c>
    </row>
    <row r="27" spans="1:13">
      <c r="B27" s="224" t="s">
        <v>867</v>
      </c>
      <c r="C27" s="225" t="s">
        <v>3</v>
      </c>
    </row>
    <row r="28" spans="1:13">
      <c r="B28" s="224" t="s">
        <v>871</v>
      </c>
      <c r="C28" s="225" t="s">
        <v>789</v>
      </c>
    </row>
    <row r="29" spans="1:13">
      <c r="B29" s="224" t="s">
        <v>872</v>
      </c>
      <c r="C29" s="225" t="s">
        <v>868</v>
      </c>
    </row>
    <row r="30" spans="1:13" ht="15.75" thickBot="1">
      <c r="B30" s="226" t="s">
        <v>873</v>
      </c>
      <c r="C30" s="227" t="s">
        <v>869</v>
      </c>
    </row>
  </sheetData>
  <mergeCells count="8">
    <mergeCell ref="B23:C23"/>
    <mergeCell ref="D11:D20"/>
    <mergeCell ref="E11:E20"/>
    <mergeCell ref="B11:B20"/>
    <mergeCell ref="A11:A20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0" workbookViewId="0">
      <selection activeCell="D34" sqref="D34:D41"/>
    </sheetView>
  </sheetViews>
  <sheetFormatPr baseColWidth="10" defaultRowHeight="15"/>
  <cols>
    <col min="1" max="1" width="48.140625" style="36" customWidth="1"/>
    <col min="2" max="2" width="24.42578125" style="36" customWidth="1"/>
    <col min="3" max="3" width="13.42578125" style="36" customWidth="1"/>
    <col min="4" max="4" width="35.5703125" style="36" customWidth="1"/>
    <col min="5" max="5" width="16.140625" style="36" bestFit="1" customWidth="1"/>
    <col min="6" max="6" width="9.140625" style="36" bestFit="1" customWidth="1"/>
    <col min="7" max="7" width="17.85546875" style="36" customWidth="1"/>
    <col min="8" max="8" width="13.140625" style="36" bestFit="1" customWidth="1"/>
    <col min="9" max="9" width="38.140625" style="36" bestFit="1" customWidth="1"/>
    <col min="10" max="10" width="14.42578125" style="36" bestFit="1" customWidth="1"/>
    <col min="11" max="16384" width="11.42578125" style="36"/>
  </cols>
  <sheetData>
    <row r="1" spans="1:7" ht="18.75">
      <c r="A1" s="114" t="s">
        <v>894</v>
      </c>
      <c r="B1" s="81">
        <f>COUNTIF(F:F,"Integer")</f>
        <v>0</v>
      </c>
      <c r="C1" s="81">
        <f>COUNTIF(F:F,"String")</f>
        <v>0</v>
      </c>
      <c r="D1" s="81">
        <f>COUNTIF(F:F,"Event")</f>
        <v>2</v>
      </c>
      <c r="E1" s="81"/>
      <c r="F1" s="81"/>
      <c r="G1" s="61" t="s">
        <v>937</v>
      </c>
    </row>
    <row r="2" spans="1:7">
      <c r="A2" s="36" t="s">
        <v>1176</v>
      </c>
      <c r="B2" s="135" t="s">
        <v>1182</v>
      </c>
    </row>
    <row r="4" spans="1:7">
      <c r="A4" s="36" t="s">
        <v>895</v>
      </c>
    </row>
    <row r="5" spans="1:7">
      <c r="A5" s="210" t="s">
        <v>896</v>
      </c>
    </row>
    <row r="6" spans="1:7">
      <c r="A6" s="210"/>
      <c r="C6" s="36" t="s">
        <v>1606</v>
      </c>
    </row>
    <row r="7" spans="1:7">
      <c r="A7" s="54" t="s">
        <v>1601</v>
      </c>
      <c r="B7" s="54" t="s">
        <v>806</v>
      </c>
      <c r="C7" s="36">
        <v>4</v>
      </c>
    </row>
    <row r="8" spans="1:7">
      <c r="A8" s="54" t="s">
        <v>1602</v>
      </c>
      <c r="B8" s="54" t="s">
        <v>805</v>
      </c>
      <c r="C8" s="36">
        <v>10</v>
      </c>
    </row>
    <row r="9" spans="1:7">
      <c r="A9" s="54" t="s">
        <v>1604</v>
      </c>
      <c r="B9" s="54" t="s">
        <v>1603</v>
      </c>
      <c r="C9" s="36">
        <v>5000</v>
      </c>
    </row>
    <row r="11" spans="1:7">
      <c r="A11" s="36" t="s">
        <v>1605</v>
      </c>
      <c r="B11" s="36" t="s">
        <v>1607</v>
      </c>
    </row>
    <row r="12" spans="1:7">
      <c r="A12" s="61" t="s">
        <v>804</v>
      </c>
      <c r="B12" s="61"/>
    </row>
    <row r="13" spans="1:7">
      <c r="A13" s="61"/>
      <c r="B13" s="61"/>
    </row>
    <row r="14" spans="1:7">
      <c r="A14" s="61" t="s">
        <v>803</v>
      </c>
      <c r="B14" s="61"/>
    </row>
    <row r="15" spans="1:7">
      <c r="A15" s="61"/>
      <c r="B15" s="61"/>
    </row>
    <row r="16" spans="1:7">
      <c r="A16" s="386" t="s">
        <v>1623</v>
      </c>
      <c r="B16" s="61"/>
    </row>
    <row r="18" spans="1:9">
      <c r="A18" s="130" t="s">
        <v>231</v>
      </c>
      <c r="B18" s="130" t="s">
        <v>0</v>
      </c>
      <c r="C18" s="206" t="s">
        <v>490</v>
      </c>
      <c r="D18" s="76" t="s">
        <v>1038</v>
      </c>
      <c r="E18" s="76" t="s">
        <v>126</v>
      </c>
      <c r="F18" s="76" t="s">
        <v>125</v>
      </c>
      <c r="G18" s="75" t="s">
        <v>1054</v>
      </c>
      <c r="H18" s="75" t="s">
        <v>124</v>
      </c>
      <c r="I18" s="75" t="s">
        <v>133</v>
      </c>
    </row>
    <row r="19" spans="1:9">
      <c r="A19" s="209" t="s">
        <v>897</v>
      </c>
      <c r="B19" s="209" t="s">
        <v>153</v>
      </c>
      <c r="C19" s="208" t="s">
        <v>565</v>
      </c>
      <c r="D19" s="263"/>
      <c r="E19" s="266"/>
      <c r="F19" s="266"/>
      <c r="G19" s="266"/>
      <c r="H19" s="124"/>
      <c r="I19" s="124"/>
    </row>
    <row r="20" spans="1:9">
      <c r="A20" s="56" t="s">
        <v>486</v>
      </c>
      <c r="B20" s="209" t="s">
        <v>898</v>
      </c>
      <c r="C20" s="208" t="s">
        <v>476</v>
      </c>
      <c r="D20" s="592" t="s">
        <v>1673</v>
      </c>
      <c r="E20" s="577" t="s">
        <v>942</v>
      </c>
      <c r="F20" s="577" t="s">
        <v>554</v>
      </c>
      <c r="G20" s="574" t="s">
        <v>1058</v>
      </c>
      <c r="H20" s="574" t="s">
        <v>392</v>
      </c>
      <c r="I20" s="646" t="s">
        <v>391</v>
      </c>
    </row>
    <row r="21" spans="1:9">
      <c r="A21" s="56" t="s">
        <v>484</v>
      </c>
      <c r="B21" s="240" t="s">
        <v>898</v>
      </c>
      <c r="C21" s="208" t="s">
        <v>483</v>
      </c>
      <c r="D21" s="575"/>
      <c r="E21" s="575"/>
      <c r="F21" s="575"/>
      <c r="G21" s="575"/>
      <c r="H21" s="575"/>
      <c r="I21" s="573"/>
    </row>
    <row r="22" spans="1:9">
      <c r="A22" s="56" t="s">
        <v>481</v>
      </c>
      <c r="B22" s="240" t="s">
        <v>898</v>
      </c>
      <c r="C22" s="208" t="s">
        <v>471</v>
      </c>
      <c r="D22" s="575"/>
      <c r="E22" s="575"/>
      <c r="F22" s="575"/>
      <c r="G22" s="575"/>
      <c r="H22" s="575"/>
      <c r="I22" s="573"/>
    </row>
    <row r="23" spans="1:9">
      <c r="A23" s="56" t="s">
        <v>479</v>
      </c>
      <c r="B23" s="240" t="s">
        <v>898</v>
      </c>
      <c r="C23" s="208" t="s">
        <v>476</v>
      </c>
      <c r="D23" s="575"/>
      <c r="E23" s="575"/>
      <c r="F23" s="575"/>
      <c r="G23" s="575"/>
      <c r="H23" s="575"/>
      <c r="I23" s="573"/>
    </row>
    <row r="24" spans="1:9">
      <c r="A24" s="56" t="s">
        <v>477</v>
      </c>
      <c r="B24" s="240" t="s">
        <v>898</v>
      </c>
      <c r="C24" s="208" t="s">
        <v>476</v>
      </c>
      <c r="D24" s="575"/>
      <c r="E24" s="575"/>
      <c r="F24" s="575"/>
      <c r="G24" s="575"/>
      <c r="H24" s="575"/>
      <c r="I24" s="573"/>
    </row>
    <row r="25" spans="1:9">
      <c r="A25" s="56" t="s">
        <v>474</v>
      </c>
      <c r="B25" s="240" t="s">
        <v>898</v>
      </c>
      <c r="C25" s="208" t="s">
        <v>471</v>
      </c>
      <c r="D25" s="575"/>
      <c r="E25" s="575"/>
      <c r="F25" s="575"/>
      <c r="G25" s="575"/>
      <c r="H25" s="575"/>
      <c r="I25" s="573"/>
    </row>
    <row r="26" spans="1:9">
      <c r="A26" s="56" t="s">
        <v>472</v>
      </c>
      <c r="B26" s="240" t="s">
        <v>898</v>
      </c>
      <c r="C26" s="208" t="s">
        <v>471</v>
      </c>
      <c r="D26" s="575"/>
      <c r="E26" s="575"/>
      <c r="F26" s="575"/>
      <c r="G26" s="575"/>
      <c r="H26" s="575"/>
      <c r="I26" s="573"/>
    </row>
    <row r="27" spans="1:9">
      <c r="A27" s="54" t="s">
        <v>469</v>
      </c>
      <c r="B27" s="240" t="s">
        <v>898</v>
      </c>
      <c r="C27" s="426" t="s">
        <v>442</v>
      </c>
      <c r="D27" s="576"/>
      <c r="E27" s="576"/>
      <c r="F27" s="576"/>
      <c r="G27" s="576"/>
      <c r="H27" s="576"/>
      <c r="I27" s="573"/>
    </row>
    <row r="30" spans="1:9">
      <c r="A30" s="386" t="s">
        <v>1628</v>
      </c>
      <c r="B30" s="61"/>
    </row>
    <row r="32" spans="1:9">
      <c r="A32" s="130" t="s">
        <v>231</v>
      </c>
      <c r="B32" s="130" t="s">
        <v>0</v>
      </c>
      <c r="C32" s="206" t="s">
        <v>490</v>
      </c>
      <c r="D32" s="76" t="s">
        <v>1038</v>
      </c>
      <c r="E32" s="76" t="s">
        <v>126</v>
      </c>
      <c r="F32" s="76" t="s">
        <v>125</v>
      </c>
      <c r="G32" s="75" t="s">
        <v>1054</v>
      </c>
      <c r="H32" s="75" t="s">
        <v>124</v>
      </c>
      <c r="I32" s="75" t="s">
        <v>133</v>
      </c>
    </row>
    <row r="33" spans="1:9">
      <c r="A33" s="425" t="s">
        <v>897</v>
      </c>
      <c r="B33" s="425" t="s">
        <v>153</v>
      </c>
      <c r="C33" s="424" t="s">
        <v>565</v>
      </c>
      <c r="D33" s="424"/>
      <c r="E33" s="425"/>
      <c r="F33" s="425"/>
      <c r="G33" s="425"/>
      <c r="H33" s="124"/>
      <c r="I33" s="124"/>
    </row>
    <row r="34" spans="1:9">
      <c r="A34" s="56" t="s">
        <v>486</v>
      </c>
      <c r="B34" s="425" t="s">
        <v>898</v>
      </c>
      <c r="C34" s="424" t="s">
        <v>476</v>
      </c>
      <c r="D34" s="592" t="s">
        <v>1674</v>
      </c>
      <c r="E34" s="577" t="s">
        <v>942</v>
      </c>
      <c r="F34" s="577" t="s">
        <v>554</v>
      </c>
      <c r="G34" s="574" t="s">
        <v>1058</v>
      </c>
      <c r="H34" s="574" t="s">
        <v>392</v>
      </c>
      <c r="I34" s="646" t="s">
        <v>391</v>
      </c>
    </row>
    <row r="35" spans="1:9">
      <c r="A35" s="56" t="s">
        <v>484</v>
      </c>
      <c r="B35" s="425" t="s">
        <v>898</v>
      </c>
      <c r="C35" s="424" t="s">
        <v>483</v>
      </c>
      <c r="D35" s="627"/>
      <c r="E35" s="575"/>
      <c r="F35" s="575"/>
      <c r="G35" s="575"/>
      <c r="H35" s="575"/>
      <c r="I35" s="573"/>
    </row>
    <row r="36" spans="1:9">
      <c r="A36" s="56" t="s">
        <v>481</v>
      </c>
      <c r="B36" s="425" t="s">
        <v>898</v>
      </c>
      <c r="C36" s="424" t="s">
        <v>471</v>
      </c>
      <c r="D36" s="627"/>
      <c r="E36" s="575"/>
      <c r="F36" s="575"/>
      <c r="G36" s="575"/>
      <c r="H36" s="575"/>
      <c r="I36" s="573"/>
    </row>
    <row r="37" spans="1:9">
      <c r="A37" s="56" t="s">
        <v>479</v>
      </c>
      <c r="B37" s="425" t="s">
        <v>898</v>
      </c>
      <c r="C37" s="424" t="s">
        <v>476</v>
      </c>
      <c r="D37" s="627"/>
      <c r="E37" s="575"/>
      <c r="F37" s="575"/>
      <c r="G37" s="575"/>
      <c r="H37" s="575"/>
      <c r="I37" s="573"/>
    </row>
    <row r="38" spans="1:9">
      <c r="A38" s="56" t="s">
        <v>477</v>
      </c>
      <c r="B38" s="425" t="s">
        <v>898</v>
      </c>
      <c r="C38" s="424" t="s">
        <v>476</v>
      </c>
      <c r="D38" s="627"/>
      <c r="E38" s="575"/>
      <c r="F38" s="575"/>
      <c r="G38" s="575"/>
      <c r="H38" s="575"/>
      <c r="I38" s="573"/>
    </row>
    <row r="39" spans="1:9">
      <c r="A39" s="56" t="s">
        <v>474</v>
      </c>
      <c r="B39" s="425" t="s">
        <v>898</v>
      </c>
      <c r="C39" s="424" t="s">
        <v>471</v>
      </c>
      <c r="D39" s="627"/>
      <c r="E39" s="575"/>
      <c r="F39" s="575"/>
      <c r="G39" s="575"/>
      <c r="H39" s="575"/>
      <c r="I39" s="573"/>
    </row>
    <row r="40" spans="1:9">
      <c r="A40" s="56" t="s">
        <v>472</v>
      </c>
      <c r="B40" s="425" t="s">
        <v>898</v>
      </c>
      <c r="C40" s="424" t="s">
        <v>471</v>
      </c>
      <c r="D40" s="627"/>
      <c r="E40" s="575"/>
      <c r="F40" s="575"/>
      <c r="G40" s="575"/>
      <c r="H40" s="575"/>
      <c r="I40" s="573"/>
    </row>
    <row r="41" spans="1:9">
      <c r="A41" s="54" t="s">
        <v>469</v>
      </c>
      <c r="B41" s="425" t="s">
        <v>898</v>
      </c>
      <c r="C41" s="426" t="s">
        <v>461</v>
      </c>
      <c r="D41" s="661"/>
      <c r="E41" s="576"/>
      <c r="F41" s="576"/>
      <c r="G41" s="576"/>
      <c r="H41" s="576"/>
      <c r="I41" s="573"/>
    </row>
  </sheetData>
  <mergeCells count="12">
    <mergeCell ref="I34:I41"/>
    <mergeCell ref="D34:D41"/>
    <mergeCell ref="E34:E41"/>
    <mergeCell ref="F34:F41"/>
    <mergeCell ref="G34:G41"/>
    <mergeCell ref="H34:H41"/>
    <mergeCell ref="I20:I27"/>
    <mergeCell ref="H20:H27"/>
    <mergeCell ref="D20:D27"/>
    <mergeCell ref="G20:G27"/>
    <mergeCell ref="E20:E27"/>
    <mergeCell ref="F20:F2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17" sqref="D17"/>
    </sheetView>
  </sheetViews>
  <sheetFormatPr baseColWidth="10" defaultRowHeight="15"/>
  <cols>
    <col min="1" max="1" width="24.5703125" style="36" customWidth="1"/>
    <col min="2" max="2" width="63.28515625" style="36" customWidth="1"/>
    <col min="3" max="3" width="13.42578125" style="36" customWidth="1"/>
    <col min="4" max="4" width="26.85546875" style="36" customWidth="1"/>
    <col min="5" max="5" width="16.140625" style="36" bestFit="1" customWidth="1"/>
    <col min="6" max="6" width="9.140625" style="36" bestFit="1" customWidth="1"/>
    <col min="7" max="7" width="17.85546875" style="36" customWidth="1"/>
    <col min="8" max="8" width="18" style="36" bestFit="1" customWidth="1"/>
    <col min="9" max="9" width="38.140625" style="36" bestFit="1" customWidth="1"/>
    <col min="10" max="10" width="14.42578125" style="36" bestFit="1" customWidth="1"/>
    <col min="11" max="16384" width="11.42578125" style="36"/>
  </cols>
  <sheetData>
    <row r="1" spans="1:9" ht="18.75">
      <c r="A1" s="114" t="s">
        <v>1260</v>
      </c>
      <c r="B1" s="81">
        <f>COUNTIF(F:F,"Integer")</f>
        <v>0</v>
      </c>
      <c r="C1" s="81">
        <f>COUNTIF(F:F,"String")</f>
        <v>1</v>
      </c>
      <c r="D1" s="81">
        <f>COUNTIF(F:F,"Event")</f>
        <v>0</v>
      </c>
      <c r="E1" s="81"/>
      <c r="F1" s="81"/>
      <c r="G1" s="61"/>
    </row>
    <row r="2" spans="1:9">
      <c r="A2" s="36" t="s">
        <v>1268</v>
      </c>
      <c r="B2" s="135" t="s">
        <v>1263</v>
      </c>
    </row>
    <row r="4" spans="1:9">
      <c r="A4" s="61"/>
      <c r="B4" s="61"/>
    </row>
    <row r="6" spans="1:9">
      <c r="A6" s="130" t="s">
        <v>231</v>
      </c>
      <c r="B6" s="130" t="s">
        <v>0</v>
      </c>
      <c r="C6" s="206" t="s">
        <v>490</v>
      </c>
      <c r="D6" s="76" t="s">
        <v>1038</v>
      </c>
      <c r="E6" s="76" t="s">
        <v>126</v>
      </c>
      <c r="F6" s="76" t="s">
        <v>125</v>
      </c>
      <c r="G6" s="75" t="s">
        <v>1054</v>
      </c>
      <c r="H6" s="75" t="s">
        <v>124</v>
      </c>
      <c r="I6" s="75" t="s">
        <v>133</v>
      </c>
    </row>
    <row r="7" spans="1:9">
      <c r="A7" s="338" t="s">
        <v>1264</v>
      </c>
      <c r="B7" s="338" t="s">
        <v>153</v>
      </c>
      <c r="C7" s="336" t="s">
        <v>565</v>
      </c>
      <c r="D7" s="336"/>
      <c r="E7" s="338"/>
      <c r="F7" s="338"/>
      <c r="G7" s="338"/>
      <c r="H7" s="124"/>
      <c r="I7" s="124"/>
    </row>
    <row r="8" spans="1:9" ht="45">
      <c r="A8" s="172" t="s">
        <v>1265</v>
      </c>
      <c r="B8" s="339" t="s">
        <v>1284</v>
      </c>
      <c r="C8" s="336" t="s">
        <v>1283</v>
      </c>
      <c r="D8" s="343" t="s">
        <v>1039</v>
      </c>
      <c r="E8" s="343" t="s">
        <v>1260</v>
      </c>
      <c r="F8" s="343" t="s">
        <v>119</v>
      </c>
      <c r="G8" s="335" t="s">
        <v>1266</v>
      </c>
      <c r="H8" s="337" t="s">
        <v>304</v>
      </c>
      <c r="I8" s="337" t="s">
        <v>303</v>
      </c>
    </row>
    <row r="9" spans="1:9" ht="15.75" thickBot="1"/>
    <row r="10" spans="1:9">
      <c r="A10" s="344"/>
      <c r="B10" s="662" t="s">
        <v>1289</v>
      </c>
      <c r="C10" s="663"/>
    </row>
    <row r="11" spans="1:9">
      <c r="B11" s="345" t="s">
        <v>1269</v>
      </c>
      <c r="C11" s="346" t="s">
        <v>1285</v>
      </c>
    </row>
    <row r="12" spans="1:9">
      <c r="B12" s="345" t="s">
        <v>1270</v>
      </c>
      <c r="C12" s="346" t="s">
        <v>1286</v>
      </c>
    </row>
    <row r="13" spans="1:9">
      <c r="B13" s="345" t="s">
        <v>1271</v>
      </c>
      <c r="C13" s="346" t="s">
        <v>1287</v>
      </c>
    </row>
    <row r="14" spans="1:9" ht="15.75" thickBot="1">
      <c r="B14" s="347" t="s">
        <v>3</v>
      </c>
      <c r="C14" s="348" t="s">
        <v>1288</v>
      </c>
    </row>
    <row r="15" spans="1:9" ht="15.75" thickBot="1">
      <c r="A15" s="342"/>
    </row>
    <row r="16" spans="1:9">
      <c r="B16" s="664" t="s">
        <v>1290</v>
      </c>
      <c r="C16" s="665"/>
    </row>
    <row r="17" spans="2:3" ht="30">
      <c r="B17" s="349" t="s">
        <v>1293</v>
      </c>
      <c r="C17" s="53" t="s">
        <v>1291</v>
      </c>
    </row>
    <row r="18" spans="2:3" ht="30.75" thickBot="1">
      <c r="B18" s="350" t="s">
        <v>1294</v>
      </c>
      <c r="C18" s="50" t="s">
        <v>1292</v>
      </c>
    </row>
    <row r="19" spans="2:3" ht="15.75" thickBot="1"/>
    <row r="20" spans="2:3">
      <c r="B20" s="668" t="s">
        <v>1295</v>
      </c>
      <c r="C20" s="669"/>
    </row>
    <row r="21" spans="2:3" ht="93.75" customHeight="1" thickBot="1">
      <c r="B21" s="666" t="s">
        <v>1296</v>
      </c>
      <c r="C21" s="667"/>
    </row>
  </sheetData>
  <mergeCells count="4">
    <mergeCell ref="B10:C10"/>
    <mergeCell ref="B16:C16"/>
    <mergeCell ref="B21:C21"/>
    <mergeCell ref="B20:C2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RowHeight="15"/>
  <cols>
    <col min="1" max="1" width="35" style="36" bestFit="1" customWidth="1"/>
    <col min="2" max="2" width="52.5703125" style="36" bestFit="1" customWidth="1"/>
    <col min="3" max="3" width="7" style="36" bestFit="1" customWidth="1"/>
    <col min="4" max="4" width="8.5703125" style="36" bestFit="1" customWidth="1"/>
    <col min="5" max="5" width="19.5703125" style="36" customWidth="1"/>
    <col min="6" max="6" width="11.42578125" style="36" customWidth="1"/>
    <col min="7" max="7" width="9.7109375" style="36" bestFit="1" customWidth="1"/>
    <col min="8" max="16384" width="11.42578125" style="36"/>
  </cols>
  <sheetData>
    <row r="1" spans="1:7" ht="18.75">
      <c r="A1" s="114" t="s">
        <v>830</v>
      </c>
    </row>
    <row r="2" spans="1:7">
      <c r="A2" s="211" t="s">
        <v>829</v>
      </c>
    </row>
    <row r="4" spans="1:7">
      <c r="A4" s="130" t="s">
        <v>231</v>
      </c>
      <c r="B4" s="130" t="s">
        <v>0</v>
      </c>
      <c r="C4" s="206" t="s">
        <v>490</v>
      </c>
      <c r="D4" s="130" t="s">
        <v>127</v>
      </c>
      <c r="E4" s="76" t="s">
        <v>126</v>
      </c>
      <c r="F4" s="76" t="s">
        <v>125</v>
      </c>
    </row>
    <row r="5" spans="1:7">
      <c r="A5" s="121" t="s">
        <v>828</v>
      </c>
      <c r="B5" s="121" t="s">
        <v>827</v>
      </c>
      <c r="C5" s="54"/>
      <c r="D5" s="54"/>
      <c r="E5" s="188" t="s">
        <v>826</v>
      </c>
      <c r="F5" s="188"/>
    </row>
    <row r="6" spans="1:7">
      <c r="A6" s="121" t="s">
        <v>825</v>
      </c>
      <c r="B6" s="121" t="s">
        <v>824</v>
      </c>
      <c r="C6" s="54"/>
      <c r="D6" s="54"/>
      <c r="E6" s="188" t="s">
        <v>823</v>
      </c>
      <c r="F6" s="188"/>
    </row>
    <row r="7" spans="1:7">
      <c r="A7" s="121" t="s">
        <v>822</v>
      </c>
      <c r="B7" s="121" t="s">
        <v>821</v>
      </c>
      <c r="C7" s="54"/>
      <c r="D7" s="54"/>
      <c r="E7" s="188" t="s">
        <v>820</v>
      </c>
      <c r="F7" s="188"/>
    </row>
    <row r="8" spans="1:7">
      <c r="A8" s="121" t="s">
        <v>819</v>
      </c>
      <c r="B8" s="201" t="s">
        <v>818</v>
      </c>
      <c r="C8" s="54"/>
      <c r="D8" s="54"/>
      <c r="E8" s="188"/>
      <c r="F8" s="188"/>
      <c r="G8" s="36" t="s">
        <v>817</v>
      </c>
    </row>
    <row r="9" spans="1:7">
      <c r="A9" s="121" t="s">
        <v>816</v>
      </c>
      <c r="B9" s="201" t="s">
        <v>815</v>
      </c>
      <c r="C9" s="54"/>
      <c r="D9" s="54"/>
      <c r="E9" s="188"/>
      <c r="F9" s="188"/>
    </row>
    <row r="10" spans="1:7">
      <c r="A10" s="121" t="s">
        <v>814</v>
      </c>
      <c r="B10" s="201" t="s">
        <v>813</v>
      </c>
      <c r="C10" s="54"/>
      <c r="D10" s="54"/>
      <c r="E10" s="188"/>
      <c r="F10" s="188"/>
    </row>
    <row r="11" spans="1:7">
      <c r="A11" s="121" t="s">
        <v>812</v>
      </c>
      <c r="B11" s="201" t="s">
        <v>811</v>
      </c>
      <c r="C11" s="54"/>
      <c r="D11" s="54"/>
      <c r="E11" s="188"/>
      <c r="F11" s="188"/>
    </row>
    <row r="12" spans="1:7">
      <c r="A12" s="121" t="s">
        <v>810</v>
      </c>
      <c r="B12" s="201" t="s">
        <v>809</v>
      </c>
      <c r="C12" s="54"/>
      <c r="D12" s="54"/>
      <c r="E12" s="188"/>
      <c r="F12" s="188"/>
    </row>
    <row r="13" spans="1:7">
      <c r="A13" s="121" t="s">
        <v>808</v>
      </c>
      <c r="B13" s="201" t="s">
        <v>807</v>
      </c>
      <c r="C13" s="54"/>
      <c r="D13" s="54"/>
      <c r="E13" s="188"/>
      <c r="F13" s="18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RowHeight="12.75"/>
  <cols>
    <col min="1" max="1" width="17.85546875" customWidth="1"/>
    <col min="2" max="2" width="13" bestFit="1" customWidth="1"/>
    <col min="3" max="3" width="11.5703125" bestFit="1" customWidth="1"/>
    <col min="4" max="4" width="10.5703125" bestFit="1" customWidth="1"/>
    <col min="5" max="5" width="11.140625" bestFit="1" customWidth="1"/>
    <col min="6" max="6" width="19.85546875" bestFit="1" customWidth="1"/>
    <col min="7" max="7" width="17.28515625" bestFit="1" customWidth="1"/>
  </cols>
  <sheetData>
    <row r="1" spans="1:7" ht="18.75">
      <c r="A1" s="114" t="s">
        <v>993</v>
      </c>
      <c r="B1" s="114"/>
      <c r="C1" s="114"/>
    </row>
    <row r="3" spans="1:7" s="140" customFormat="1" ht="15">
      <c r="A3" s="140" t="s">
        <v>995</v>
      </c>
      <c r="B3" s="140">
        <v>150</v>
      </c>
    </row>
    <row r="5" spans="1:7" s="252" customFormat="1">
      <c r="A5" s="670" t="s">
        <v>994</v>
      </c>
      <c r="B5" s="671"/>
      <c r="C5" s="672"/>
      <c r="D5" s="250" t="s">
        <v>228</v>
      </c>
      <c r="E5" s="250" t="s">
        <v>996</v>
      </c>
      <c r="F5" s="250" t="s">
        <v>1019</v>
      </c>
      <c r="G5" s="251" t="s">
        <v>1020</v>
      </c>
    </row>
    <row r="6" spans="1:7" ht="15">
      <c r="A6" s="242" t="s">
        <v>66</v>
      </c>
      <c r="B6" s="253"/>
      <c r="C6" s="253"/>
      <c r="D6" s="253">
        <v>32</v>
      </c>
      <c r="E6" s="253">
        <f>$B$3+D6</f>
        <v>182</v>
      </c>
      <c r="F6" s="253"/>
      <c r="G6" s="253"/>
    </row>
    <row r="7" spans="1:7" ht="15">
      <c r="A7" s="242" t="s">
        <v>62</v>
      </c>
      <c r="B7" s="253"/>
      <c r="C7" s="253"/>
      <c r="D7" s="253">
        <v>32</v>
      </c>
      <c r="E7" s="253">
        <f t="shared" ref="E7:E10" si="0">$B$3+D7</f>
        <v>182</v>
      </c>
      <c r="F7" s="253"/>
      <c r="G7" s="253"/>
    </row>
    <row r="8" spans="1:7" ht="15">
      <c r="A8" s="124" t="s">
        <v>53</v>
      </c>
      <c r="B8" s="253"/>
      <c r="C8" s="253"/>
      <c r="D8" s="253">
        <v>257</v>
      </c>
      <c r="E8" s="253">
        <f t="shared" si="0"/>
        <v>407</v>
      </c>
      <c r="F8" s="253"/>
      <c r="G8" s="253"/>
    </row>
    <row r="9" spans="1:7" ht="15">
      <c r="A9" s="124" t="s">
        <v>892</v>
      </c>
      <c r="B9" s="253"/>
      <c r="C9" s="253"/>
      <c r="D9" s="253">
        <v>40</v>
      </c>
      <c r="E9" s="253">
        <f t="shared" si="0"/>
        <v>190</v>
      </c>
      <c r="F9" s="253"/>
      <c r="G9" s="253"/>
    </row>
    <row r="10" spans="1:7" ht="15">
      <c r="A10" s="124" t="s">
        <v>893</v>
      </c>
      <c r="B10" s="253"/>
      <c r="C10" s="253"/>
      <c r="D10" s="253">
        <v>13</v>
      </c>
      <c r="E10" s="253">
        <f t="shared" si="0"/>
        <v>163</v>
      </c>
      <c r="F10" s="253"/>
      <c r="G10" s="253"/>
    </row>
    <row r="11" spans="1:7">
      <c r="A11" s="557" t="s">
        <v>64</v>
      </c>
      <c r="B11" s="253">
        <v>7</v>
      </c>
      <c r="C11" s="253"/>
      <c r="D11" s="253"/>
      <c r="E11" s="253"/>
      <c r="F11" s="253"/>
      <c r="G11" s="253"/>
    </row>
    <row r="12" spans="1:7">
      <c r="A12" s="578"/>
      <c r="B12" s="673" t="s">
        <v>997</v>
      </c>
      <c r="C12" s="253">
        <v>40</v>
      </c>
      <c r="D12" s="253"/>
      <c r="E12" s="253"/>
      <c r="F12" s="253"/>
      <c r="G12" s="253"/>
    </row>
    <row r="13" spans="1:7" ht="15">
      <c r="A13" s="578"/>
      <c r="B13" s="578"/>
      <c r="C13" s="253" t="s">
        <v>998</v>
      </c>
      <c r="D13" s="242">
        <v>1</v>
      </c>
      <c r="E13" s="253">
        <f>$B$3+$B$11+$C$12+D13</f>
        <v>198</v>
      </c>
      <c r="F13" s="253"/>
      <c r="G13" s="253"/>
    </row>
    <row r="14" spans="1:7" ht="15">
      <c r="A14" s="578"/>
      <c r="B14" s="578"/>
      <c r="C14" s="253" t="s">
        <v>999</v>
      </c>
      <c r="D14" s="242">
        <v>1</v>
      </c>
      <c r="E14" s="253">
        <f t="shared" ref="E14:E31" si="1">$B$3+$B$11+$C$12+D14</f>
        <v>198</v>
      </c>
      <c r="F14" s="253"/>
      <c r="G14" s="253"/>
    </row>
    <row r="15" spans="1:7" ht="15">
      <c r="A15" s="578"/>
      <c r="B15" s="578"/>
      <c r="C15" s="253" t="s">
        <v>1000</v>
      </c>
      <c r="D15" s="242">
        <v>128</v>
      </c>
      <c r="E15" s="253">
        <f t="shared" si="1"/>
        <v>325</v>
      </c>
      <c r="F15" s="253"/>
      <c r="G15" s="253"/>
    </row>
    <row r="16" spans="1:7" ht="15">
      <c r="A16" s="578"/>
      <c r="B16" s="578"/>
      <c r="C16" s="253" t="s">
        <v>1001</v>
      </c>
      <c r="D16" s="124">
        <v>128</v>
      </c>
      <c r="E16" s="253">
        <f t="shared" si="1"/>
        <v>325</v>
      </c>
      <c r="F16" s="253"/>
      <c r="G16" s="253"/>
    </row>
    <row r="17" spans="1:7" ht="15">
      <c r="A17" s="578"/>
      <c r="B17" s="578"/>
      <c r="C17" s="253" t="s">
        <v>1002</v>
      </c>
      <c r="D17" s="124">
        <v>827</v>
      </c>
      <c r="E17" s="253">
        <f t="shared" si="1"/>
        <v>1024</v>
      </c>
      <c r="F17" s="253"/>
      <c r="G17" s="253"/>
    </row>
    <row r="18" spans="1:7" ht="15">
      <c r="A18" s="578"/>
      <c r="B18" s="578"/>
      <c r="C18" s="253" t="s">
        <v>1003</v>
      </c>
      <c r="D18" s="124">
        <v>827</v>
      </c>
      <c r="E18" s="253">
        <f t="shared" si="1"/>
        <v>1024</v>
      </c>
      <c r="F18" s="253"/>
      <c r="G18" s="253"/>
    </row>
    <row r="19" spans="1:7" ht="15">
      <c r="A19" s="578"/>
      <c r="B19" s="578"/>
      <c r="C19" s="253" t="s">
        <v>1004</v>
      </c>
      <c r="D19" s="242">
        <v>1</v>
      </c>
      <c r="E19" s="253">
        <f t="shared" si="1"/>
        <v>198</v>
      </c>
      <c r="F19" s="253"/>
      <c r="G19" s="253"/>
    </row>
    <row r="20" spans="1:7" ht="15">
      <c r="A20" s="578"/>
      <c r="B20" s="578"/>
      <c r="C20" s="253" t="s">
        <v>1005</v>
      </c>
      <c r="D20" s="242">
        <v>2</v>
      </c>
      <c r="E20" s="253">
        <f t="shared" si="1"/>
        <v>199</v>
      </c>
      <c r="F20" s="253"/>
      <c r="G20" s="253"/>
    </row>
    <row r="21" spans="1:7" ht="15">
      <c r="A21" s="578"/>
      <c r="B21" s="578"/>
      <c r="C21" s="253" t="s">
        <v>1006</v>
      </c>
      <c r="D21" s="242">
        <v>2</v>
      </c>
      <c r="E21" s="253">
        <f t="shared" si="1"/>
        <v>199</v>
      </c>
      <c r="F21" s="253"/>
      <c r="G21" s="253"/>
    </row>
    <row r="22" spans="1:7" ht="15">
      <c r="A22" s="578"/>
      <c r="B22" s="578"/>
      <c r="C22" s="253" t="s">
        <v>1007</v>
      </c>
      <c r="D22" s="124">
        <v>238</v>
      </c>
      <c r="E22" s="253">
        <f t="shared" si="1"/>
        <v>435</v>
      </c>
      <c r="F22" s="253"/>
      <c r="G22" s="253"/>
    </row>
    <row r="23" spans="1:7" ht="15">
      <c r="A23" s="578"/>
      <c r="B23" s="578"/>
      <c r="C23" s="253" t="s">
        <v>1008</v>
      </c>
      <c r="D23" s="242">
        <v>1</v>
      </c>
      <c r="E23" s="253">
        <f t="shared" si="1"/>
        <v>198</v>
      </c>
      <c r="F23" s="253"/>
      <c r="G23" s="253"/>
    </row>
    <row r="24" spans="1:7" ht="15">
      <c r="A24" s="578"/>
      <c r="B24" s="578"/>
      <c r="C24" s="253" t="s">
        <v>1009</v>
      </c>
      <c r="D24" s="242">
        <v>257</v>
      </c>
      <c r="E24" s="253">
        <f t="shared" si="1"/>
        <v>454</v>
      </c>
      <c r="F24" s="253"/>
      <c r="G24" s="253"/>
    </row>
    <row r="25" spans="1:7" ht="15">
      <c r="A25" s="578"/>
      <c r="B25" s="578"/>
      <c r="C25" s="253" t="s">
        <v>1010</v>
      </c>
      <c r="D25" s="242">
        <v>8</v>
      </c>
      <c r="E25" s="253">
        <f t="shared" si="1"/>
        <v>205</v>
      </c>
      <c r="F25" s="253"/>
      <c r="G25" s="253"/>
    </row>
    <row r="26" spans="1:7" ht="15">
      <c r="A26" s="578"/>
      <c r="B26" s="578"/>
      <c r="C26" s="253" t="s">
        <v>1011</v>
      </c>
      <c r="D26" s="242">
        <v>3</v>
      </c>
      <c r="E26" s="253">
        <f t="shared" si="1"/>
        <v>200</v>
      </c>
      <c r="F26" s="253"/>
      <c r="G26" s="253"/>
    </row>
    <row r="27" spans="1:7" ht="15">
      <c r="A27" s="578"/>
      <c r="B27" s="578"/>
      <c r="C27" s="253" t="s">
        <v>1012</v>
      </c>
      <c r="D27" s="242">
        <v>1</v>
      </c>
      <c r="E27" s="253">
        <f t="shared" si="1"/>
        <v>198</v>
      </c>
      <c r="F27" s="253"/>
      <c r="G27" s="253"/>
    </row>
    <row r="28" spans="1:7" ht="15">
      <c r="A28" s="578"/>
      <c r="B28" s="578"/>
      <c r="C28" s="253" t="s">
        <v>1013</v>
      </c>
      <c r="D28" s="242">
        <v>0</v>
      </c>
      <c r="E28" s="253">
        <f t="shared" si="1"/>
        <v>197</v>
      </c>
      <c r="F28" s="253"/>
      <c r="G28" s="253"/>
    </row>
    <row r="29" spans="1:7" ht="15">
      <c r="A29" s="578"/>
      <c r="B29" s="578"/>
      <c r="C29" s="253" t="s">
        <v>1014</v>
      </c>
      <c r="D29" s="242">
        <v>3</v>
      </c>
      <c r="E29" s="253">
        <f t="shared" si="1"/>
        <v>200</v>
      </c>
      <c r="F29" s="253"/>
      <c r="G29" s="253"/>
    </row>
    <row r="30" spans="1:7" ht="15">
      <c r="A30" s="578"/>
      <c r="B30" s="578"/>
      <c r="C30" s="253" t="s">
        <v>1015</v>
      </c>
      <c r="D30" s="242">
        <v>2</v>
      </c>
      <c r="E30" s="253">
        <f t="shared" si="1"/>
        <v>199</v>
      </c>
      <c r="F30" s="253"/>
      <c r="G30" s="253"/>
    </row>
    <row r="31" spans="1:7" ht="15">
      <c r="A31" s="578"/>
      <c r="B31" s="556"/>
      <c r="C31" s="253" t="s">
        <v>1016</v>
      </c>
      <c r="D31" s="242">
        <v>2</v>
      </c>
      <c r="E31" s="253">
        <f t="shared" si="1"/>
        <v>199</v>
      </c>
      <c r="F31" s="253"/>
      <c r="G31" s="253"/>
    </row>
    <row r="32" spans="1:7" ht="15">
      <c r="A32" s="578"/>
      <c r="B32" s="253" t="s">
        <v>331</v>
      </c>
      <c r="C32" s="253"/>
      <c r="D32" s="124">
        <v>2</v>
      </c>
      <c r="E32" s="253">
        <f>$B$3+$B$11+D32</f>
        <v>159</v>
      </c>
      <c r="F32" s="253"/>
      <c r="G32" s="253"/>
    </row>
    <row r="33" spans="1:7" ht="15">
      <c r="A33" s="578"/>
      <c r="B33" s="253" t="s">
        <v>327</v>
      </c>
      <c r="C33" s="253"/>
      <c r="D33" s="124">
        <v>1</v>
      </c>
      <c r="E33" s="253">
        <f t="shared" ref="E33:E34" si="2">$B$3+$B$11+D33</f>
        <v>158</v>
      </c>
      <c r="F33" s="253"/>
      <c r="G33" s="253"/>
    </row>
    <row r="34" spans="1:7" ht="15">
      <c r="A34" s="578"/>
      <c r="B34" s="253" t="s">
        <v>322</v>
      </c>
      <c r="C34" s="253"/>
      <c r="D34" s="124">
        <v>62</v>
      </c>
      <c r="E34" s="253">
        <f t="shared" si="2"/>
        <v>219</v>
      </c>
      <c r="F34" s="253"/>
      <c r="G34" s="253"/>
    </row>
    <row r="35" spans="1:7">
      <c r="A35" s="578"/>
      <c r="B35" s="673" t="s">
        <v>317</v>
      </c>
      <c r="C35" s="253">
        <v>11</v>
      </c>
      <c r="D35" s="253"/>
      <c r="E35" s="253"/>
      <c r="F35" s="253"/>
      <c r="G35" s="253"/>
    </row>
    <row r="36" spans="1:7" ht="15">
      <c r="A36" s="578"/>
      <c r="B36" s="578"/>
      <c r="C36" s="253" t="s">
        <v>1017</v>
      </c>
      <c r="D36" s="124">
        <v>68</v>
      </c>
      <c r="E36" s="253">
        <f>$B$3+B11+C35+D36</f>
        <v>236</v>
      </c>
      <c r="F36" s="253"/>
      <c r="G36" s="253"/>
    </row>
    <row r="37" spans="1:7">
      <c r="A37" s="556"/>
      <c r="B37" s="556"/>
      <c r="C37" s="253" t="s">
        <v>1018</v>
      </c>
      <c r="D37" s="253"/>
      <c r="E37" s="253"/>
      <c r="F37" s="253"/>
      <c r="G37" s="253"/>
    </row>
  </sheetData>
  <mergeCells count="4">
    <mergeCell ref="A5:C5"/>
    <mergeCell ref="A11:A37"/>
    <mergeCell ref="B12:B31"/>
    <mergeCell ref="B35:B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C39" sqref="C39:C40"/>
    </sheetView>
  </sheetViews>
  <sheetFormatPr baseColWidth="10" defaultRowHeight="15"/>
  <cols>
    <col min="1" max="1" width="2.140625" style="36" customWidth="1"/>
    <col min="2" max="2" width="18.28515625" style="36" customWidth="1"/>
    <col min="3" max="3" width="40.5703125" style="36" bestFit="1" customWidth="1"/>
    <col min="4" max="4" width="3.140625" style="36" customWidth="1"/>
    <col min="5" max="5" width="2.85546875" style="36" customWidth="1"/>
    <col min="6" max="6" width="2.7109375" style="36" customWidth="1"/>
    <col min="7" max="7" width="3.7109375" style="36" customWidth="1"/>
    <col min="8" max="8" width="2.85546875" style="36" customWidth="1"/>
    <col min="9" max="9" width="3.5703125" style="36" customWidth="1"/>
    <col min="10" max="10" width="4.5703125" style="36" customWidth="1"/>
    <col min="11" max="11" width="19" style="36" customWidth="1"/>
    <col min="12" max="16384" width="11.42578125" style="36"/>
  </cols>
  <sheetData>
    <row r="1" spans="1:11" ht="15.75">
      <c r="A1" s="532" t="s">
        <v>76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</row>
    <row r="2" spans="1:11" ht="15.75" thickBot="1">
      <c r="A2" s="46"/>
    </row>
    <row r="3" spans="1:11" ht="16.5" thickTop="1" thickBot="1">
      <c r="A3" s="46"/>
      <c r="B3" s="49" t="s">
        <v>75</v>
      </c>
      <c r="C3" s="48"/>
      <c r="D3" s="48"/>
      <c r="E3" s="48"/>
      <c r="F3" s="48"/>
      <c r="G3" s="48"/>
      <c r="H3" s="48"/>
      <c r="I3" s="48"/>
      <c r="J3" s="48"/>
      <c r="K3" s="47" t="s">
        <v>74</v>
      </c>
    </row>
    <row r="4" spans="1:11">
      <c r="A4" s="46"/>
      <c r="B4" s="45"/>
      <c r="C4" s="44"/>
      <c r="D4" s="44"/>
      <c r="E4" s="44"/>
      <c r="F4" s="44"/>
      <c r="G4" s="44"/>
      <c r="H4" s="44"/>
      <c r="I4" s="44"/>
      <c r="J4" s="44"/>
      <c r="K4" s="43"/>
    </row>
    <row r="5" spans="1:11">
      <c r="B5" s="531" t="s">
        <v>833</v>
      </c>
      <c r="C5" s="38"/>
      <c r="D5" s="38"/>
      <c r="E5" s="38"/>
      <c r="F5" s="38"/>
      <c r="G5" s="38"/>
      <c r="H5" s="38"/>
      <c r="I5" s="38"/>
      <c r="J5" s="38"/>
      <c r="K5" s="530" t="s">
        <v>833</v>
      </c>
    </row>
    <row r="6" spans="1:11">
      <c r="B6" s="531"/>
      <c r="C6" s="40"/>
      <c r="D6" s="40"/>
      <c r="E6" s="40"/>
      <c r="F6" s="40"/>
      <c r="G6" s="40"/>
      <c r="H6" s="40"/>
      <c r="I6" s="40"/>
      <c r="J6" s="40"/>
      <c r="K6" s="530"/>
    </row>
    <row r="7" spans="1:11">
      <c r="B7" s="531" t="s">
        <v>832</v>
      </c>
      <c r="C7" s="38"/>
      <c r="D7" s="38"/>
      <c r="E7" s="38"/>
      <c r="F7" s="38"/>
      <c r="G7" s="38"/>
      <c r="H7" s="38"/>
      <c r="I7" s="38"/>
      <c r="J7" s="38"/>
      <c r="K7" s="530" t="s">
        <v>832</v>
      </c>
    </row>
    <row r="8" spans="1:11">
      <c r="B8" s="531"/>
      <c r="C8" s="40"/>
      <c r="D8" s="40"/>
      <c r="E8" s="40"/>
      <c r="F8" s="40"/>
      <c r="G8" s="40"/>
      <c r="H8" s="40"/>
      <c r="I8" s="40"/>
      <c r="J8" s="40"/>
      <c r="K8" s="530"/>
    </row>
    <row r="9" spans="1:11">
      <c r="B9" s="531" t="s">
        <v>76</v>
      </c>
      <c r="C9" s="38"/>
      <c r="D9" s="38"/>
      <c r="E9" s="38"/>
      <c r="F9" s="38"/>
      <c r="G9" s="38"/>
      <c r="H9" s="38"/>
      <c r="I9" s="38"/>
      <c r="J9" s="38"/>
      <c r="K9" s="530" t="s">
        <v>76</v>
      </c>
    </row>
    <row r="10" spans="1:11">
      <c r="B10" s="531"/>
      <c r="C10" s="40"/>
      <c r="D10" s="40"/>
      <c r="E10" s="40"/>
      <c r="F10" s="40"/>
      <c r="G10" s="40"/>
      <c r="H10" s="40"/>
      <c r="I10" s="40"/>
      <c r="J10" s="40"/>
      <c r="K10" s="530"/>
    </row>
    <row r="11" spans="1:11">
      <c r="B11" s="531" t="s">
        <v>96</v>
      </c>
      <c r="C11" s="38"/>
      <c r="D11" s="38"/>
      <c r="E11" s="38"/>
      <c r="F11" s="38"/>
      <c r="G11" s="38"/>
      <c r="H11" s="38"/>
      <c r="I11" s="38"/>
      <c r="J11" s="38"/>
      <c r="K11" s="530" t="s">
        <v>831</v>
      </c>
    </row>
    <row r="12" spans="1:11">
      <c r="B12" s="531"/>
      <c r="C12" s="40"/>
      <c r="D12" s="40"/>
      <c r="E12" s="40"/>
      <c r="F12" s="40"/>
      <c r="G12" s="40"/>
      <c r="H12" s="40"/>
      <c r="I12" s="40"/>
      <c r="J12" s="40"/>
      <c r="K12" s="530"/>
    </row>
    <row r="13" spans="1:11">
      <c r="B13" s="531" t="s">
        <v>73</v>
      </c>
      <c r="C13" s="38"/>
      <c r="D13" s="38"/>
      <c r="E13" s="38"/>
      <c r="F13" s="38"/>
      <c r="G13" s="38"/>
      <c r="H13" s="38"/>
      <c r="I13" s="38"/>
      <c r="J13" s="38"/>
      <c r="K13" s="530" t="s">
        <v>73</v>
      </c>
    </row>
    <row r="14" spans="1:11">
      <c r="B14" s="531"/>
      <c r="C14" s="40"/>
      <c r="D14" s="40"/>
      <c r="E14" s="40"/>
      <c r="F14" s="40"/>
      <c r="G14" s="40"/>
      <c r="H14" s="40"/>
      <c r="I14" s="40"/>
      <c r="J14" s="40"/>
      <c r="K14" s="530"/>
    </row>
    <row r="15" spans="1:11">
      <c r="B15" s="531" t="s">
        <v>72</v>
      </c>
      <c r="C15" s="38"/>
      <c r="D15" s="38"/>
      <c r="E15" s="38"/>
      <c r="F15" s="38"/>
      <c r="G15" s="38"/>
      <c r="H15" s="38"/>
      <c r="I15" s="38"/>
      <c r="J15" s="38"/>
      <c r="K15" s="530" t="s">
        <v>71</v>
      </c>
    </row>
    <row r="16" spans="1:11">
      <c r="B16" s="531"/>
      <c r="C16" s="42"/>
      <c r="D16" s="42"/>
      <c r="E16" s="42"/>
      <c r="F16" s="42"/>
      <c r="G16" s="42"/>
      <c r="H16" s="42"/>
      <c r="I16" s="42"/>
      <c r="J16" s="42"/>
      <c r="K16" s="530"/>
    </row>
    <row r="17" spans="2:11">
      <c r="B17" s="531" t="s">
        <v>70</v>
      </c>
      <c r="C17" s="42"/>
      <c r="D17" s="42"/>
      <c r="E17" s="42"/>
      <c r="F17" s="42"/>
      <c r="G17" s="42"/>
      <c r="H17" s="42"/>
      <c r="I17" s="42"/>
      <c r="J17" s="42"/>
      <c r="K17" s="530" t="s">
        <v>70</v>
      </c>
    </row>
    <row r="18" spans="2:11">
      <c r="B18" s="531"/>
      <c r="C18" s="40"/>
      <c r="D18" s="40"/>
      <c r="E18" s="40"/>
      <c r="F18" s="40"/>
      <c r="G18" s="40"/>
      <c r="H18" s="40"/>
      <c r="I18" s="40"/>
      <c r="J18" s="40"/>
      <c r="K18" s="530"/>
    </row>
    <row r="19" spans="2:11">
      <c r="B19" s="531" t="s">
        <v>1643</v>
      </c>
      <c r="C19" s="38"/>
      <c r="D19" s="38"/>
      <c r="E19" s="38"/>
      <c r="F19" s="38"/>
      <c r="G19" s="38"/>
      <c r="H19" s="38"/>
      <c r="I19" s="38"/>
      <c r="J19" s="38"/>
      <c r="K19" s="530" t="s">
        <v>184</v>
      </c>
    </row>
    <row r="20" spans="2:11">
      <c r="B20" s="531"/>
      <c r="C20" s="40"/>
      <c r="D20" s="40"/>
      <c r="E20" s="40"/>
      <c r="F20" s="40"/>
      <c r="G20" s="40"/>
      <c r="H20" s="40"/>
      <c r="I20" s="40"/>
      <c r="J20" s="40"/>
      <c r="K20" s="530"/>
    </row>
    <row r="21" spans="2:11">
      <c r="B21" s="531" t="s">
        <v>69</v>
      </c>
      <c r="C21" s="38"/>
      <c r="D21" s="38"/>
      <c r="E21" s="38"/>
      <c r="F21" s="38"/>
      <c r="G21" s="38"/>
      <c r="H21" s="38"/>
      <c r="I21" s="38"/>
      <c r="J21" s="38"/>
      <c r="K21" s="530" t="s">
        <v>69</v>
      </c>
    </row>
    <row r="22" spans="2:11">
      <c r="B22" s="531"/>
      <c r="C22" s="40"/>
      <c r="D22" s="40"/>
      <c r="E22" s="40"/>
      <c r="F22" s="40"/>
      <c r="G22" s="40"/>
      <c r="H22" s="40"/>
      <c r="I22" s="40"/>
      <c r="J22" s="40"/>
      <c r="K22" s="530"/>
    </row>
    <row r="23" spans="2:11">
      <c r="B23" s="531" t="s">
        <v>935</v>
      </c>
      <c r="C23" s="38"/>
      <c r="D23" s="38"/>
      <c r="E23" s="38"/>
      <c r="F23" s="38"/>
      <c r="G23" s="38"/>
      <c r="H23" s="38"/>
      <c r="I23" s="38"/>
      <c r="J23" s="38"/>
      <c r="K23" s="530" t="s">
        <v>171</v>
      </c>
    </row>
    <row r="24" spans="2:11">
      <c r="B24" s="531"/>
      <c r="C24" s="40"/>
      <c r="D24" s="40"/>
      <c r="E24" s="40"/>
      <c r="F24" s="40"/>
      <c r="G24" s="40"/>
      <c r="H24" s="40"/>
      <c r="I24" s="40"/>
      <c r="J24" s="40"/>
      <c r="K24" s="530"/>
    </row>
    <row r="25" spans="2:11">
      <c r="B25" s="531" t="s">
        <v>68</v>
      </c>
      <c r="C25" s="38"/>
      <c r="D25" s="38"/>
      <c r="E25" s="38"/>
      <c r="F25" s="38"/>
      <c r="G25" s="38"/>
      <c r="H25" s="38"/>
      <c r="I25" s="38"/>
      <c r="J25" s="38"/>
      <c r="K25" s="530" t="s">
        <v>68</v>
      </c>
    </row>
    <row r="26" spans="2:11">
      <c r="B26" s="531"/>
      <c r="C26" s="40"/>
      <c r="D26" s="40"/>
      <c r="E26" s="40"/>
      <c r="F26" s="40"/>
      <c r="G26" s="40"/>
      <c r="H26" s="40"/>
      <c r="I26" s="40"/>
      <c r="J26" s="40"/>
      <c r="K26" s="530"/>
    </row>
    <row r="27" spans="2:11">
      <c r="B27" s="39"/>
      <c r="C27" s="529" t="s">
        <v>67</v>
      </c>
      <c r="D27" s="38"/>
      <c r="E27" s="38"/>
      <c r="F27" s="38"/>
      <c r="G27" s="38"/>
      <c r="H27" s="38"/>
      <c r="I27" s="38"/>
      <c r="J27" s="38"/>
      <c r="K27" s="530" t="s">
        <v>66</v>
      </c>
    </row>
    <row r="28" spans="2:11">
      <c r="B28" s="41"/>
      <c r="C28" s="529"/>
      <c r="D28" s="40"/>
      <c r="E28" s="40"/>
      <c r="F28" s="40"/>
      <c r="G28" s="40"/>
      <c r="H28" s="40"/>
      <c r="I28" s="40"/>
      <c r="J28" s="40"/>
      <c r="K28" s="530"/>
    </row>
    <row r="29" spans="2:11">
      <c r="B29" s="39"/>
      <c r="C29" s="529" t="s">
        <v>65</v>
      </c>
      <c r="D29" s="38"/>
      <c r="E29" s="38"/>
      <c r="F29" s="38"/>
      <c r="G29" s="38"/>
      <c r="H29" s="38"/>
      <c r="I29" s="38"/>
      <c r="J29" s="38"/>
      <c r="K29" s="530" t="s">
        <v>64</v>
      </c>
    </row>
    <row r="30" spans="2:11">
      <c r="B30" s="41"/>
      <c r="C30" s="529"/>
      <c r="D30" s="40"/>
      <c r="E30" s="40"/>
      <c r="F30" s="40"/>
      <c r="G30" s="40"/>
      <c r="H30" s="40"/>
      <c r="I30" s="40"/>
      <c r="J30" s="40"/>
      <c r="K30" s="530"/>
    </row>
    <row r="31" spans="2:11">
      <c r="B31" s="400"/>
      <c r="C31" s="529" t="s">
        <v>63</v>
      </c>
      <c r="D31" s="38"/>
      <c r="E31" s="38"/>
      <c r="F31" s="38"/>
      <c r="G31" s="38"/>
      <c r="H31" s="38"/>
      <c r="I31" s="38"/>
      <c r="J31" s="38"/>
      <c r="K31" s="530" t="s">
        <v>62</v>
      </c>
    </row>
    <row r="32" spans="2:11">
      <c r="B32" s="41"/>
      <c r="C32" s="529"/>
      <c r="D32" s="40"/>
      <c r="E32" s="40"/>
      <c r="F32" s="40"/>
      <c r="G32" s="40"/>
      <c r="H32" s="40"/>
      <c r="I32" s="40"/>
      <c r="J32" s="40"/>
      <c r="K32" s="530"/>
    </row>
    <row r="33" spans="2:11">
      <c r="B33" s="400"/>
      <c r="C33" s="529" t="s">
        <v>1581</v>
      </c>
      <c r="D33" s="38"/>
      <c r="E33" s="38"/>
      <c r="F33" s="38"/>
      <c r="G33" s="38"/>
      <c r="H33" s="38"/>
      <c r="I33" s="38"/>
      <c r="J33" s="38"/>
      <c r="K33" s="530" t="s">
        <v>1548</v>
      </c>
    </row>
    <row r="34" spans="2:11">
      <c r="B34" s="41"/>
      <c r="C34" s="529"/>
      <c r="D34" s="40"/>
      <c r="E34" s="40"/>
      <c r="F34" s="40"/>
      <c r="G34" s="40"/>
      <c r="H34" s="40"/>
      <c r="I34" s="40"/>
      <c r="J34" s="40"/>
      <c r="K34" s="530"/>
    </row>
    <row r="35" spans="2:11">
      <c r="B35" s="39"/>
      <c r="C35" s="529" t="s">
        <v>61</v>
      </c>
      <c r="D35" s="38"/>
      <c r="E35" s="38"/>
      <c r="F35" s="38"/>
      <c r="G35" s="38"/>
      <c r="H35" s="38"/>
      <c r="I35" s="38"/>
      <c r="J35" s="38"/>
      <c r="K35" s="530" t="s">
        <v>285</v>
      </c>
    </row>
    <row r="36" spans="2:11">
      <c r="B36" s="41"/>
      <c r="C36" s="529"/>
      <c r="D36" s="40"/>
      <c r="E36" s="40"/>
      <c r="F36" s="40"/>
      <c r="G36" s="40"/>
      <c r="H36" s="40"/>
      <c r="I36" s="40"/>
      <c r="J36" s="40"/>
      <c r="K36" s="530"/>
    </row>
    <row r="37" spans="2:11">
      <c r="B37" s="39"/>
      <c r="C37" s="529" t="s">
        <v>60</v>
      </c>
      <c r="D37" s="38"/>
      <c r="E37" s="38"/>
      <c r="F37" s="38"/>
      <c r="G37" s="38"/>
      <c r="H37" s="38"/>
      <c r="I37" s="38"/>
      <c r="J37" s="38"/>
      <c r="K37" s="530" t="s">
        <v>59</v>
      </c>
    </row>
    <row r="38" spans="2:11">
      <c r="B38" s="41"/>
      <c r="C38" s="529"/>
      <c r="D38" s="40"/>
      <c r="E38" s="40"/>
      <c r="F38" s="40"/>
      <c r="G38" s="40"/>
      <c r="H38" s="40"/>
      <c r="I38" s="40"/>
      <c r="J38" s="40"/>
      <c r="K38" s="530"/>
    </row>
    <row r="39" spans="2:11">
      <c r="B39" s="39"/>
      <c r="C39" s="529" t="s">
        <v>58</v>
      </c>
      <c r="D39" s="38"/>
      <c r="E39" s="38"/>
      <c r="F39" s="38"/>
      <c r="G39" s="38"/>
      <c r="H39" s="38"/>
      <c r="I39" s="38"/>
      <c r="J39" s="38"/>
      <c r="K39" s="530" t="s">
        <v>57</v>
      </c>
    </row>
    <row r="40" spans="2:11">
      <c r="B40" s="41"/>
      <c r="C40" s="529"/>
      <c r="D40" s="40"/>
      <c r="E40" s="40"/>
      <c r="F40" s="40"/>
      <c r="G40" s="40"/>
      <c r="H40" s="40"/>
      <c r="I40" s="40"/>
      <c r="J40" s="40"/>
      <c r="K40" s="530"/>
    </row>
    <row r="41" spans="2:11">
      <c r="B41" s="39"/>
      <c r="C41" s="529" t="s">
        <v>56</v>
      </c>
      <c r="D41" s="38"/>
      <c r="E41" s="38"/>
      <c r="F41" s="38"/>
      <c r="G41" s="38"/>
      <c r="H41" s="38"/>
      <c r="I41" s="38"/>
      <c r="J41" s="38"/>
      <c r="K41" s="530" t="s">
        <v>55</v>
      </c>
    </row>
    <row r="42" spans="2:11">
      <c r="B42" s="41"/>
      <c r="C42" s="529"/>
      <c r="D42" s="40"/>
      <c r="E42" s="40"/>
      <c r="F42" s="40"/>
      <c r="G42" s="40"/>
      <c r="H42" s="40"/>
      <c r="I42" s="40"/>
      <c r="J42" s="40"/>
      <c r="K42" s="530"/>
    </row>
    <row r="43" spans="2:11">
      <c r="B43" s="39"/>
      <c r="C43" s="529" t="s">
        <v>54</v>
      </c>
      <c r="D43" s="38"/>
      <c r="E43" s="38"/>
      <c r="F43" s="38"/>
      <c r="G43" s="38"/>
      <c r="H43" s="38"/>
      <c r="I43" s="38"/>
      <c r="J43" s="38"/>
      <c r="K43" s="530" t="s">
        <v>53</v>
      </c>
    </row>
    <row r="44" spans="2:11">
      <c r="B44" s="41"/>
      <c r="C44" s="529"/>
      <c r="D44" s="40"/>
      <c r="E44" s="40"/>
      <c r="F44" s="40"/>
      <c r="G44" s="40"/>
      <c r="H44" s="40"/>
      <c r="I44" s="40"/>
      <c r="J44" s="40"/>
      <c r="K44" s="530"/>
    </row>
    <row r="45" spans="2:11">
      <c r="B45" s="39"/>
      <c r="C45" s="529" t="s">
        <v>890</v>
      </c>
      <c r="D45" s="38"/>
      <c r="E45" s="38"/>
      <c r="F45" s="38"/>
      <c r="G45" s="38"/>
      <c r="H45" s="38"/>
      <c r="I45" s="38"/>
      <c r="J45" s="38"/>
      <c r="K45" s="530" t="s">
        <v>892</v>
      </c>
    </row>
    <row r="46" spans="2:11">
      <c r="B46" s="41"/>
      <c r="C46" s="529"/>
      <c r="D46" s="40"/>
      <c r="E46" s="40"/>
      <c r="F46" s="40"/>
      <c r="G46" s="40"/>
      <c r="H46" s="40"/>
      <c r="I46" s="40"/>
      <c r="J46" s="40"/>
      <c r="K46" s="530"/>
    </row>
    <row r="47" spans="2:11">
      <c r="B47" s="39"/>
      <c r="C47" s="529" t="s">
        <v>891</v>
      </c>
      <c r="D47" s="38"/>
      <c r="E47" s="38"/>
      <c r="F47" s="38"/>
      <c r="G47" s="38"/>
      <c r="H47" s="38"/>
      <c r="I47" s="38"/>
      <c r="J47" s="38"/>
      <c r="K47" s="530" t="s">
        <v>893</v>
      </c>
    </row>
    <row r="48" spans="2:11">
      <c r="B48" s="41"/>
      <c r="C48" s="529"/>
      <c r="D48" s="40"/>
      <c r="E48" s="40"/>
      <c r="F48" s="40"/>
      <c r="G48" s="40"/>
      <c r="H48" s="40"/>
      <c r="I48" s="40"/>
      <c r="J48" s="40"/>
      <c r="K48" s="530"/>
    </row>
    <row r="49" spans="2:11">
      <c r="B49" s="334"/>
      <c r="C49" s="529" t="s">
        <v>1262</v>
      </c>
      <c r="D49" s="38"/>
      <c r="E49" s="38"/>
      <c r="F49" s="38"/>
      <c r="G49" s="38"/>
      <c r="H49" s="38"/>
      <c r="I49" s="38"/>
      <c r="J49" s="38"/>
      <c r="K49" s="530" t="s">
        <v>1260</v>
      </c>
    </row>
    <row r="50" spans="2:11">
      <c r="B50" s="41"/>
      <c r="C50" s="529"/>
      <c r="D50" s="40"/>
      <c r="E50" s="40"/>
      <c r="F50" s="40"/>
      <c r="G50" s="40"/>
      <c r="H50" s="40"/>
      <c r="I50" s="40"/>
      <c r="J50" s="40"/>
      <c r="K50" s="530"/>
    </row>
    <row r="51" spans="2:11">
      <c r="B51" s="41"/>
      <c r="C51" s="529" t="s">
        <v>52</v>
      </c>
      <c r="D51" s="38"/>
      <c r="E51" s="38"/>
      <c r="F51" s="38"/>
      <c r="G51" s="38"/>
      <c r="H51" s="38"/>
      <c r="I51" s="38"/>
      <c r="J51" s="38"/>
      <c r="K51" s="530" t="s">
        <v>51</v>
      </c>
    </row>
    <row r="52" spans="2:11">
      <c r="B52" s="41"/>
      <c r="C52" s="529"/>
      <c r="D52" s="40"/>
      <c r="E52" s="40"/>
      <c r="F52" s="40"/>
      <c r="G52" s="40"/>
      <c r="H52" s="40"/>
      <c r="I52" s="40"/>
      <c r="J52" s="40"/>
      <c r="K52" s="530"/>
    </row>
    <row r="53" spans="2:11">
      <c r="B53" s="531" t="s">
        <v>1021</v>
      </c>
      <c r="C53" s="38"/>
      <c r="D53" s="38"/>
      <c r="E53" s="38"/>
      <c r="F53" s="38"/>
      <c r="G53" s="38"/>
      <c r="H53" s="38"/>
      <c r="I53" s="38"/>
      <c r="J53" s="38"/>
      <c r="K53" s="530" t="s">
        <v>1021</v>
      </c>
    </row>
    <row r="54" spans="2:11" ht="15.75" thickBot="1">
      <c r="B54" s="534"/>
      <c r="C54" s="241"/>
      <c r="D54" s="37"/>
      <c r="E54" s="37"/>
      <c r="F54" s="37"/>
      <c r="G54" s="37"/>
      <c r="H54" s="37"/>
      <c r="I54" s="37"/>
      <c r="J54" s="37"/>
      <c r="K54" s="535"/>
    </row>
    <row r="55" spans="2:11" ht="15.75" thickTop="1"/>
  </sheetData>
  <mergeCells count="51">
    <mergeCell ref="C51:C52"/>
    <mergeCell ref="K51:K52"/>
    <mergeCell ref="B53:B54"/>
    <mergeCell ref="C33:C34"/>
    <mergeCell ref="K33:K34"/>
    <mergeCell ref="K53:K54"/>
    <mergeCell ref="C37:C38"/>
    <mergeCell ref="K37:K38"/>
    <mergeCell ref="C39:C40"/>
    <mergeCell ref="K39:K40"/>
    <mergeCell ref="C41:C42"/>
    <mergeCell ref="K41:K42"/>
    <mergeCell ref="C43:C44"/>
    <mergeCell ref="K43:K44"/>
    <mergeCell ref="C45:C46"/>
    <mergeCell ref="K45:K46"/>
    <mergeCell ref="A1:K1"/>
    <mergeCell ref="K17:K18"/>
    <mergeCell ref="B17:B18"/>
    <mergeCell ref="K29:K30"/>
    <mergeCell ref="B21:B22"/>
    <mergeCell ref="K21:K22"/>
    <mergeCell ref="B25:B26"/>
    <mergeCell ref="K25:K26"/>
    <mergeCell ref="C27:C28"/>
    <mergeCell ref="K27:K28"/>
    <mergeCell ref="B15:B16"/>
    <mergeCell ref="K15:K16"/>
    <mergeCell ref="B11:B12"/>
    <mergeCell ref="K11:K12"/>
    <mergeCell ref="B23:B24"/>
    <mergeCell ref="K23:K24"/>
    <mergeCell ref="B5:B6"/>
    <mergeCell ref="K5:K6"/>
    <mergeCell ref="B7:B8"/>
    <mergeCell ref="K7:K8"/>
    <mergeCell ref="B9:B10"/>
    <mergeCell ref="K9:K10"/>
    <mergeCell ref="C49:C50"/>
    <mergeCell ref="K49:K50"/>
    <mergeCell ref="C29:C30"/>
    <mergeCell ref="B13:B14"/>
    <mergeCell ref="K13:K14"/>
    <mergeCell ref="C47:C48"/>
    <mergeCell ref="C35:C36"/>
    <mergeCell ref="K35:K36"/>
    <mergeCell ref="K47:K48"/>
    <mergeCell ref="C31:C32"/>
    <mergeCell ref="K31:K32"/>
    <mergeCell ref="B19:B20"/>
    <mergeCell ref="K19:K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5"/>
  <cols>
    <col min="1" max="1" width="5.42578125" style="36" bestFit="1" customWidth="1"/>
    <col min="2" max="2" width="21.85546875" style="36" bestFit="1" customWidth="1"/>
    <col min="3" max="3" width="10.7109375" style="36" customWidth="1"/>
    <col min="4" max="4" width="38.5703125" style="36" customWidth="1"/>
    <col min="5" max="16384" width="11.42578125" style="36"/>
  </cols>
  <sheetData>
    <row r="1" spans="1:4" ht="18.75">
      <c r="B1" s="60" t="s">
        <v>96</v>
      </c>
    </row>
    <row r="2" spans="1:4" ht="15.75" thickBot="1"/>
    <row r="3" spans="1:4">
      <c r="A3" s="59" t="s">
        <v>95</v>
      </c>
      <c r="B3" s="58" t="s">
        <v>94</v>
      </c>
      <c r="C3" s="58" t="s">
        <v>93</v>
      </c>
      <c r="D3" s="57" t="s">
        <v>92</v>
      </c>
    </row>
    <row r="4" spans="1:4">
      <c r="A4" s="56" t="s">
        <v>91</v>
      </c>
      <c r="B4" s="55" t="s">
        <v>90</v>
      </c>
      <c r="C4" s="54" t="s">
        <v>89</v>
      </c>
      <c r="D4" s="53" t="s">
        <v>88</v>
      </c>
    </row>
    <row r="5" spans="1:4">
      <c r="A5" s="56" t="s">
        <v>87</v>
      </c>
      <c r="B5" s="55" t="s">
        <v>86</v>
      </c>
      <c r="C5" s="54" t="s">
        <v>82</v>
      </c>
      <c r="D5" s="53" t="s">
        <v>85</v>
      </c>
    </row>
    <row r="6" spans="1:4">
      <c r="A6" s="56" t="s">
        <v>84</v>
      </c>
      <c r="B6" s="55" t="s">
        <v>83</v>
      </c>
      <c r="C6" s="54" t="s">
        <v>82</v>
      </c>
      <c r="D6" s="53" t="s">
        <v>81</v>
      </c>
    </row>
    <row r="7" spans="1:4">
      <c r="A7" s="56" t="s">
        <v>80</v>
      </c>
      <c r="B7" s="54" t="s">
        <v>79</v>
      </c>
      <c r="C7" s="54" t="s">
        <v>78</v>
      </c>
      <c r="D7" s="53" t="s">
        <v>77</v>
      </c>
    </row>
    <row r="8" spans="1:4" ht="15.75" thickBot="1">
      <c r="A8" s="52" t="s">
        <v>1092</v>
      </c>
      <c r="B8" s="51" t="s">
        <v>1094</v>
      </c>
      <c r="C8" s="51" t="s">
        <v>1095</v>
      </c>
      <c r="D8" s="50" t="s">
        <v>1093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8" workbookViewId="0">
      <selection activeCell="C64" sqref="C64"/>
    </sheetView>
  </sheetViews>
  <sheetFormatPr baseColWidth="10" defaultRowHeight="15"/>
  <cols>
    <col min="1" max="1" width="4.140625" style="36" customWidth="1"/>
    <col min="2" max="2" width="5.7109375" style="36" customWidth="1"/>
    <col min="3" max="3" width="49.5703125" style="36" customWidth="1"/>
    <col min="4" max="4" width="33.42578125" style="36" customWidth="1"/>
    <col min="5" max="5" width="12.28515625" style="36" customWidth="1"/>
    <col min="6" max="6" width="12.140625" style="36" customWidth="1"/>
    <col min="7" max="8" width="11.42578125" style="36"/>
    <col min="9" max="9" width="13.5703125" style="36" bestFit="1" customWidth="1"/>
    <col min="10" max="16384" width="11.42578125" style="36"/>
  </cols>
  <sheetData>
    <row r="1" spans="1:9" ht="19.5" thickBot="1">
      <c r="A1" s="60" t="s">
        <v>73</v>
      </c>
      <c r="D1" s="235" t="s">
        <v>189</v>
      </c>
      <c r="E1" s="235" t="s">
        <v>382</v>
      </c>
      <c r="F1" s="235" t="s">
        <v>119</v>
      </c>
      <c r="G1" s="236" t="s">
        <v>554</v>
      </c>
      <c r="H1" s="309"/>
      <c r="I1" s="309"/>
    </row>
    <row r="2" spans="1:9" ht="19.5" thickBot="1">
      <c r="D2" s="113">
        <f>E2+F2+G2+H2+I2</f>
        <v>92</v>
      </c>
      <c r="E2" s="112">
        <f>'RMR Messages'!B1+CMD_FBCK!B1+EVC_TRU!B1+GSM_R_AT!B1+COMET_INIT!B1+RMR_EVENT!B1+RMR_PERIODIC!B1</f>
        <v>16</v>
      </c>
      <c r="F2" s="112">
        <f>'RMR Messages'!C1+CMD_FBCK!C1+EVC_TRU!C1+GSM_R_AT!C1+COMET_INIT!C1+RMR_EVENT!C1+RMR_PERIODIC!C1</f>
        <v>22</v>
      </c>
      <c r="G2" s="310">
        <f>'RMR Messages'!D1+CMD_FBCK!D1+EVC_TRU!D1+GSM_R_AT!D1+COMET_INIT!D1+RMR_EVENT!D1+RMR_PERIODIC!D1</f>
        <v>54</v>
      </c>
      <c r="H2" s="309"/>
      <c r="I2" s="309"/>
    </row>
    <row r="3" spans="1:9">
      <c r="A3" s="36" t="s">
        <v>108</v>
      </c>
    </row>
    <row r="5" spans="1:9">
      <c r="A5" s="65" t="s">
        <v>107</v>
      </c>
    </row>
    <row r="6" spans="1:9">
      <c r="B6" s="36" t="s">
        <v>104</v>
      </c>
    </row>
    <row r="7" spans="1:9">
      <c r="B7" s="36" t="s">
        <v>106</v>
      </c>
    </row>
    <row r="9" spans="1:9">
      <c r="A9" s="65" t="s">
        <v>105</v>
      </c>
    </row>
    <row r="10" spans="1:9">
      <c r="B10" s="36" t="s">
        <v>104</v>
      </c>
    </row>
    <row r="11" spans="1:9">
      <c r="B11" s="36" t="s">
        <v>103</v>
      </c>
    </row>
    <row r="13" spans="1:9">
      <c r="A13" s="65" t="s">
        <v>1027</v>
      </c>
    </row>
    <row r="14" spans="1:9">
      <c r="B14" s="36" t="s">
        <v>102</v>
      </c>
    </row>
    <row r="15" spans="1:9">
      <c r="B15" s="36" t="s">
        <v>101</v>
      </c>
    </row>
    <row r="16" spans="1:9">
      <c r="C16" s="36" t="s">
        <v>100</v>
      </c>
    </row>
    <row r="17" spans="1:3">
      <c r="C17" s="36" t="s">
        <v>99</v>
      </c>
    </row>
    <row r="18" spans="1:3">
      <c r="B18" s="36" t="s">
        <v>98</v>
      </c>
    </row>
    <row r="19" spans="1:3">
      <c r="C19" s="36" t="s">
        <v>1028</v>
      </c>
    </row>
    <row r="20" spans="1:3">
      <c r="B20" s="36" t="s">
        <v>97</v>
      </c>
    </row>
    <row r="22" spans="1:3" ht="18.75">
      <c r="A22" s="60" t="s">
        <v>1068</v>
      </c>
    </row>
    <row r="24" spans="1:3">
      <c r="A24" s="36" t="s">
        <v>1077</v>
      </c>
    </row>
    <row r="25" spans="1:3">
      <c r="A25" s="36" t="s">
        <v>1071</v>
      </c>
    </row>
    <row r="26" spans="1:3">
      <c r="A26" s="36" t="s">
        <v>1070</v>
      </c>
    </row>
    <row r="28" spans="1:3">
      <c r="A28" s="65" t="s">
        <v>1078</v>
      </c>
    </row>
    <row r="29" spans="1:3">
      <c r="A29" s="36" t="s">
        <v>1069</v>
      </c>
    </row>
    <row r="30" spans="1:3">
      <c r="A30" s="36" t="s">
        <v>1070</v>
      </c>
    </row>
    <row r="32" spans="1:3">
      <c r="A32" s="36" t="s">
        <v>1079</v>
      </c>
    </row>
    <row r="33" spans="1:1">
      <c r="A33" s="36" t="s">
        <v>1072</v>
      </c>
    </row>
    <row r="34" spans="1:1">
      <c r="A34" s="36" t="s">
        <v>1082</v>
      </c>
    </row>
    <row r="35" spans="1:1">
      <c r="A35" s="36" t="s">
        <v>1073</v>
      </c>
    </row>
    <row r="37" spans="1:1">
      <c r="A37" s="36" t="s">
        <v>1080</v>
      </c>
    </row>
    <row r="38" spans="1:1">
      <c r="A38" s="36" t="s">
        <v>1072</v>
      </c>
    </row>
    <row r="39" spans="1:1">
      <c r="A39" s="36" t="s">
        <v>1074</v>
      </c>
    </row>
    <row r="40" spans="1:1">
      <c r="A40" s="36" t="s">
        <v>1083</v>
      </c>
    </row>
    <row r="41" spans="1:1">
      <c r="A41" s="36" t="s">
        <v>1075</v>
      </c>
    </row>
    <row r="43" spans="1:1">
      <c r="A43" s="36" t="s">
        <v>1081</v>
      </c>
    </row>
    <row r="44" spans="1:1">
      <c r="A44" s="36" t="s">
        <v>1072</v>
      </c>
    </row>
    <row r="45" spans="1:1">
      <c r="A45" s="36" t="s">
        <v>1076</v>
      </c>
    </row>
    <row r="46" spans="1:1">
      <c r="A46" s="36" t="s">
        <v>1084</v>
      </c>
    </row>
    <row r="47" spans="1:1">
      <c r="A47" s="36" t="s">
        <v>1075</v>
      </c>
    </row>
    <row r="49" spans="1:1">
      <c r="A49" s="36" t="s">
        <v>1194</v>
      </c>
    </row>
    <row r="50" spans="1:1">
      <c r="A50" s="36" t="s">
        <v>1195</v>
      </c>
    </row>
    <row r="51" spans="1:1">
      <c r="A51" s="36" t="s">
        <v>1196</v>
      </c>
    </row>
    <row r="52" spans="1:1">
      <c r="A52" s="36" t="s">
        <v>1197</v>
      </c>
    </row>
    <row r="54" spans="1:1">
      <c r="A54" s="36" t="s">
        <v>1297</v>
      </c>
    </row>
    <row r="55" spans="1:1">
      <c r="A55" s="36" t="s">
        <v>1267</v>
      </c>
    </row>
    <row r="57" spans="1:1">
      <c r="A57" s="36" t="s">
        <v>1741</v>
      </c>
    </row>
    <row r="58" spans="1:1">
      <c r="A58" s="36" t="s">
        <v>1072</v>
      </c>
    </row>
    <row r="59" spans="1:1">
      <c r="A59" s="36" t="s">
        <v>1076</v>
      </c>
    </row>
    <row r="60" spans="1:1">
      <c r="A60" s="36" t="s">
        <v>1084</v>
      </c>
    </row>
    <row r="61" spans="1:1">
      <c r="A61" s="36" t="s">
        <v>1742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12" sqref="B12:B13"/>
    </sheetView>
  </sheetViews>
  <sheetFormatPr baseColWidth="10" defaultRowHeight="15"/>
  <cols>
    <col min="1" max="1" width="75.42578125" style="36" customWidth="1"/>
    <col min="2" max="2" width="11.42578125" style="36"/>
    <col min="3" max="3" width="17.42578125" style="36" customWidth="1"/>
    <col min="4" max="4" width="21.42578125" style="36" customWidth="1"/>
    <col min="5" max="5" width="10.140625" style="36" customWidth="1"/>
    <col min="6" max="6" width="25.140625" style="36" bestFit="1" customWidth="1"/>
    <col min="7" max="7" width="40.28515625" style="66" bestFit="1" customWidth="1"/>
    <col min="8" max="8" width="14.42578125" style="36" bestFit="1" customWidth="1"/>
    <col min="9" max="16384" width="11.42578125" style="36"/>
  </cols>
  <sheetData>
    <row r="1" spans="1:7" ht="18.75">
      <c r="A1" s="60" t="s">
        <v>71</v>
      </c>
    </row>
    <row r="3" spans="1:7">
      <c r="A3" s="69" t="s">
        <v>134</v>
      </c>
    </row>
    <row r="4" spans="1:7">
      <c r="A4" s="69"/>
    </row>
    <row r="5" spans="1:7">
      <c r="A5" s="36" t="s">
        <v>1159</v>
      </c>
      <c r="B5" s="36" t="s">
        <v>1160</v>
      </c>
    </row>
    <row r="7" spans="1:7">
      <c r="A7" s="79" t="s">
        <v>129</v>
      </c>
      <c r="B7" s="78" t="s">
        <v>128</v>
      </c>
      <c r="C7" s="77" t="s">
        <v>127</v>
      </c>
      <c r="D7" s="76" t="s">
        <v>126</v>
      </c>
      <c r="E7" s="76" t="s">
        <v>125</v>
      </c>
      <c r="F7" s="75" t="s">
        <v>124</v>
      </c>
      <c r="G7" s="75" t="s">
        <v>133</v>
      </c>
    </row>
    <row r="8" spans="1:7">
      <c r="A8" s="74" t="s">
        <v>1735</v>
      </c>
      <c r="B8" s="73"/>
      <c r="C8" s="80"/>
      <c r="D8" s="71" t="s">
        <v>132</v>
      </c>
      <c r="E8" s="71" t="s">
        <v>119</v>
      </c>
      <c r="F8" s="70" t="s">
        <v>131</v>
      </c>
      <c r="G8" s="70" t="s">
        <v>130</v>
      </c>
    </row>
    <row r="12" spans="1:7">
      <c r="A12" s="69" t="s">
        <v>1279</v>
      </c>
    </row>
    <row r="13" spans="1:7">
      <c r="A13" s="69"/>
    </row>
    <row r="14" spans="1:7">
      <c r="A14" s="36" t="s">
        <v>1161</v>
      </c>
      <c r="B14" s="36" t="s">
        <v>1280</v>
      </c>
    </row>
    <row r="15" spans="1:7">
      <c r="A15" s="36" t="s">
        <v>1162</v>
      </c>
      <c r="B15" s="36" t="s">
        <v>1281</v>
      </c>
    </row>
    <row r="17" spans="1:7">
      <c r="A17" s="79" t="s">
        <v>129</v>
      </c>
      <c r="B17" s="78" t="s">
        <v>128</v>
      </c>
      <c r="C17" s="77" t="s">
        <v>127</v>
      </c>
      <c r="D17" s="76" t="s">
        <v>126</v>
      </c>
      <c r="E17" s="76" t="s">
        <v>125</v>
      </c>
      <c r="F17" s="75" t="s">
        <v>124</v>
      </c>
      <c r="G17" s="75" t="s">
        <v>123</v>
      </c>
    </row>
    <row r="18" spans="1:7">
      <c r="A18" s="536" t="s">
        <v>122</v>
      </c>
      <c r="B18" s="538"/>
      <c r="C18" s="538"/>
      <c r="D18" s="71" t="s">
        <v>1273</v>
      </c>
      <c r="E18" s="71" t="s">
        <v>119</v>
      </c>
      <c r="F18" s="70" t="s">
        <v>121</v>
      </c>
      <c r="G18" s="70" t="s">
        <v>1298</v>
      </c>
    </row>
    <row r="19" spans="1:7">
      <c r="A19" s="537"/>
      <c r="B19" s="537"/>
      <c r="C19" s="537"/>
      <c r="D19" s="340" t="s">
        <v>1274</v>
      </c>
      <c r="E19" s="340" t="s">
        <v>119</v>
      </c>
      <c r="F19" s="341" t="s">
        <v>121</v>
      </c>
      <c r="G19" s="341" t="s">
        <v>1298</v>
      </c>
    </row>
    <row r="20" spans="1:7">
      <c r="A20" s="536" t="s">
        <v>120</v>
      </c>
      <c r="B20" s="538"/>
      <c r="C20" s="538"/>
      <c r="D20" s="71" t="s">
        <v>1275</v>
      </c>
      <c r="E20" s="71" t="s">
        <v>119</v>
      </c>
      <c r="F20" s="70" t="s">
        <v>118</v>
      </c>
      <c r="G20" s="70" t="s">
        <v>1299</v>
      </c>
    </row>
    <row r="21" spans="1:7">
      <c r="A21" s="537"/>
      <c r="B21" s="537"/>
      <c r="C21" s="537"/>
      <c r="D21" s="340" t="s">
        <v>1276</v>
      </c>
      <c r="E21" s="340" t="s">
        <v>119</v>
      </c>
      <c r="F21" s="341" t="s">
        <v>118</v>
      </c>
      <c r="G21" s="341" t="s">
        <v>1299</v>
      </c>
    </row>
    <row r="22" spans="1:7">
      <c r="D22" s="332" t="s">
        <v>1277</v>
      </c>
      <c r="E22" s="325" t="s">
        <v>119</v>
      </c>
      <c r="F22" s="327" t="s">
        <v>289</v>
      </c>
      <c r="G22" s="327" t="s">
        <v>1300</v>
      </c>
    </row>
    <row r="23" spans="1:7">
      <c r="D23" s="340" t="s">
        <v>1278</v>
      </c>
      <c r="E23" s="340" t="s">
        <v>119</v>
      </c>
      <c r="F23" s="341" t="s">
        <v>289</v>
      </c>
      <c r="G23" s="341" t="s">
        <v>1300</v>
      </c>
    </row>
    <row r="24" spans="1:7">
      <c r="G24" s="36"/>
    </row>
    <row r="25" spans="1:7">
      <c r="A25" s="69" t="s">
        <v>116</v>
      </c>
    </row>
    <row r="26" spans="1:7">
      <c r="A26" s="36" t="s">
        <v>1301</v>
      </c>
    </row>
    <row r="27" spans="1:7">
      <c r="A27" s="36" t="s">
        <v>115</v>
      </c>
    </row>
    <row r="29" spans="1:7">
      <c r="A29" s="68" t="s">
        <v>114</v>
      </c>
    </row>
    <row r="30" spans="1:7">
      <c r="A30" s="67" t="s">
        <v>113</v>
      </c>
    </row>
    <row r="31" spans="1:7">
      <c r="A31" s="67" t="s">
        <v>112</v>
      </c>
    </row>
    <row r="32" spans="1:7">
      <c r="A32" s="67" t="s">
        <v>111</v>
      </c>
    </row>
    <row r="33" spans="1:1">
      <c r="A33" s="67" t="s">
        <v>1101</v>
      </c>
    </row>
    <row r="34" spans="1:1">
      <c r="A34" s="67" t="s">
        <v>1104</v>
      </c>
    </row>
    <row r="35" spans="1:1">
      <c r="A35" s="67" t="s">
        <v>1105</v>
      </c>
    </row>
    <row r="36" spans="1:1">
      <c r="A36" s="67" t="s">
        <v>1</v>
      </c>
    </row>
    <row r="37" spans="1:1">
      <c r="A37" s="67" t="s">
        <v>1</v>
      </c>
    </row>
    <row r="38" spans="1:1">
      <c r="A38" s="67" t="s">
        <v>110</v>
      </c>
    </row>
    <row r="39" spans="1:1">
      <c r="A39" s="67" t="s">
        <v>1108</v>
      </c>
    </row>
    <row r="40" spans="1:1">
      <c r="A40" s="67" t="s">
        <v>1102</v>
      </c>
    </row>
    <row r="41" spans="1:1">
      <c r="A41" s="67" t="s">
        <v>1103</v>
      </c>
    </row>
    <row r="42" spans="1:1">
      <c r="A42" s="67" t="s">
        <v>1</v>
      </c>
    </row>
    <row r="43" spans="1:1">
      <c r="A43" s="67" t="s">
        <v>1</v>
      </c>
    </row>
    <row r="44" spans="1:1">
      <c r="A44" s="67" t="s">
        <v>109</v>
      </c>
    </row>
    <row r="45" spans="1:1">
      <c r="A45" s="67" t="s">
        <v>1109</v>
      </c>
    </row>
    <row r="46" spans="1:1">
      <c r="A46" s="67" t="s">
        <v>1106</v>
      </c>
    </row>
    <row r="47" spans="1:1">
      <c r="A47" s="67" t="s">
        <v>1107</v>
      </c>
    </row>
    <row r="48" spans="1:1">
      <c r="A48" s="67" t="s">
        <v>1</v>
      </c>
    </row>
    <row r="49" spans="1:1">
      <c r="A49" s="67" t="s">
        <v>1</v>
      </c>
    </row>
  </sheetData>
  <mergeCells count="6">
    <mergeCell ref="A18:A19"/>
    <mergeCell ref="A20:A21"/>
    <mergeCell ref="B18:B19"/>
    <mergeCell ref="B20:B21"/>
    <mergeCell ref="C18:C19"/>
    <mergeCell ref="C20:C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33" sqref="D33"/>
    </sheetView>
  </sheetViews>
  <sheetFormatPr baseColWidth="10" defaultRowHeight="15"/>
  <cols>
    <col min="1" max="1" width="14.7109375" style="36" customWidth="1"/>
    <col min="2" max="2" width="16.140625" style="36" bestFit="1" customWidth="1"/>
    <col min="3" max="3" width="60.28515625" style="36" customWidth="1"/>
    <col min="4" max="4" width="16.140625" style="36" bestFit="1" customWidth="1"/>
    <col min="5" max="5" width="16.140625" style="64" customWidth="1"/>
    <col min="6" max="6" width="40.7109375" style="36" customWidth="1"/>
    <col min="7" max="7" width="28.28515625" style="36" customWidth="1"/>
    <col min="8" max="8" width="26" style="36" bestFit="1" customWidth="1"/>
    <col min="9" max="9" width="11.42578125" style="36"/>
    <col min="10" max="10" width="39.5703125" style="36" customWidth="1"/>
    <col min="11" max="11" width="18.5703125" style="36" bestFit="1" customWidth="1"/>
    <col min="12" max="12" width="48.140625" style="36" customWidth="1"/>
    <col min="13" max="13" width="14.42578125" style="36" bestFit="1" customWidth="1"/>
    <col min="14" max="16384" width="11.42578125" style="36"/>
  </cols>
  <sheetData>
    <row r="1" spans="1:12" s="114" customFormat="1" ht="18.75">
      <c r="A1" s="60" t="s">
        <v>888</v>
      </c>
      <c r="B1" s="81">
        <f>COUNTIF(I:I,"Integer")</f>
        <v>1</v>
      </c>
      <c r="C1" s="81">
        <f>COUNTIF(I:I,"String")</f>
        <v>7</v>
      </c>
      <c r="D1" s="81">
        <f>COUNTIF(I:I,"Event")</f>
        <v>1</v>
      </c>
      <c r="E1" s="81"/>
      <c r="F1" s="81"/>
      <c r="G1" s="81"/>
      <c r="K1" s="111"/>
    </row>
    <row r="2" spans="1:12">
      <c r="K2" s="111"/>
    </row>
    <row r="3" spans="1:12">
      <c r="A3" s="65" t="s">
        <v>188</v>
      </c>
      <c r="H3" s="64"/>
    </row>
    <row r="4" spans="1:12">
      <c r="A4" s="65"/>
      <c r="H4" s="64"/>
    </row>
    <row r="5" spans="1:12">
      <c r="A5" s="90" t="s">
        <v>142</v>
      </c>
      <c r="B5" s="79" t="s">
        <v>141</v>
      </c>
      <c r="C5" s="79" t="s">
        <v>129</v>
      </c>
      <c r="D5" s="78" t="s">
        <v>128</v>
      </c>
      <c r="E5" s="89" t="s">
        <v>160</v>
      </c>
      <c r="F5" s="77" t="s">
        <v>127</v>
      </c>
      <c r="G5" s="290"/>
    </row>
    <row r="6" spans="1:12">
      <c r="A6" s="87">
        <v>1</v>
      </c>
      <c r="B6" s="86" t="s">
        <v>187</v>
      </c>
      <c r="C6" s="86" t="s">
        <v>186</v>
      </c>
      <c r="D6" s="83" t="s">
        <v>146</v>
      </c>
      <c r="E6" s="83">
        <f>SUM(E11:E21)+MAX(A11:A21)-1</f>
        <v>1166</v>
      </c>
      <c r="F6" s="99"/>
      <c r="G6" s="108"/>
    </row>
    <row r="7" spans="1:12">
      <c r="A7" s="110"/>
      <c r="B7" s="109"/>
      <c r="C7" s="109"/>
      <c r="D7" s="103"/>
      <c r="E7" s="97"/>
      <c r="F7" s="108"/>
      <c r="G7" s="108"/>
    </row>
    <row r="8" spans="1:12">
      <c r="A8" s="36" t="s">
        <v>1153</v>
      </c>
      <c r="B8" s="93" t="s">
        <v>1154</v>
      </c>
      <c r="C8" s="109"/>
      <c r="D8" s="103"/>
      <c r="E8" s="97"/>
      <c r="F8" s="108"/>
      <c r="G8" s="108"/>
    </row>
    <row r="9" spans="1:12">
      <c r="G9" s="76" t="s">
        <v>1038</v>
      </c>
      <c r="H9" s="76" t="s">
        <v>126</v>
      </c>
      <c r="I9" s="76" t="s">
        <v>125</v>
      </c>
      <c r="J9" s="75" t="s">
        <v>1054</v>
      </c>
      <c r="K9" s="75" t="s">
        <v>124</v>
      </c>
      <c r="L9" s="75" t="s">
        <v>133</v>
      </c>
    </row>
    <row r="10" spans="1:12">
      <c r="A10" s="78" t="s">
        <v>142</v>
      </c>
      <c r="B10" s="77" t="s">
        <v>141</v>
      </c>
      <c r="C10" s="77" t="s">
        <v>129</v>
      </c>
      <c r="D10" s="78" t="s">
        <v>128</v>
      </c>
      <c r="E10" s="89" t="s">
        <v>160</v>
      </c>
      <c r="F10" s="77" t="s">
        <v>127</v>
      </c>
      <c r="G10" s="290"/>
    </row>
    <row r="11" spans="1:12">
      <c r="A11" s="83">
        <v>0</v>
      </c>
      <c r="B11" s="95" t="s">
        <v>159</v>
      </c>
      <c r="C11" s="95" t="s">
        <v>158</v>
      </c>
      <c r="D11" s="83" t="s">
        <v>119</v>
      </c>
      <c r="E11" s="83">
        <v>9</v>
      </c>
      <c r="F11" s="95" t="s">
        <v>185</v>
      </c>
      <c r="G11" s="291"/>
    </row>
    <row r="12" spans="1:12">
      <c r="A12" s="84">
        <v>1</v>
      </c>
      <c r="B12" s="99" t="s">
        <v>1205</v>
      </c>
      <c r="C12" s="99" t="s">
        <v>1206</v>
      </c>
      <c r="D12" s="83" t="s">
        <v>609</v>
      </c>
      <c r="E12" s="83">
        <v>2</v>
      </c>
      <c r="F12" s="99" t="s">
        <v>1608</v>
      </c>
      <c r="G12" s="108"/>
    </row>
    <row r="13" spans="1:12">
      <c r="A13" s="84">
        <v>2</v>
      </c>
      <c r="B13" s="99" t="s">
        <v>184</v>
      </c>
      <c r="C13" s="99" t="s">
        <v>183</v>
      </c>
      <c r="D13" s="83" t="s">
        <v>119</v>
      </c>
      <c r="E13" s="83">
        <v>10</v>
      </c>
      <c r="F13" s="99" t="s">
        <v>1029</v>
      </c>
      <c r="G13" s="108"/>
    </row>
    <row r="14" spans="1:12" ht="60">
      <c r="A14" s="84">
        <v>3</v>
      </c>
      <c r="B14" s="99" t="s">
        <v>182</v>
      </c>
      <c r="C14" s="99" t="s">
        <v>181</v>
      </c>
      <c r="D14" s="83" t="s">
        <v>180</v>
      </c>
      <c r="E14" s="83">
        <v>16</v>
      </c>
      <c r="F14" s="107" t="s">
        <v>1031</v>
      </c>
    </row>
    <row r="15" spans="1:12" ht="60">
      <c r="A15" s="84">
        <v>4</v>
      </c>
      <c r="B15" s="99" t="s">
        <v>179</v>
      </c>
      <c r="C15" s="99" t="s">
        <v>178</v>
      </c>
      <c r="D15" s="83" t="s">
        <v>119</v>
      </c>
      <c r="E15" s="83">
        <v>10</v>
      </c>
      <c r="F15" s="99" t="s">
        <v>1100</v>
      </c>
      <c r="G15" s="286" t="s">
        <v>1203</v>
      </c>
      <c r="H15" s="285" t="s">
        <v>179</v>
      </c>
      <c r="I15" s="285" t="s">
        <v>119</v>
      </c>
      <c r="J15" s="280" t="s">
        <v>1149</v>
      </c>
      <c r="K15" s="284" t="s">
        <v>607</v>
      </c>
      <c r="L15" s="284" t="s">
        <v>607</v>
      </c>
    </row>
    <row r="16" spans="1:12" ht="135">
      <c r="A16" s="539">
        <v>5</v>
      </c>
      <c r="B16" s="539" t="s">
        <v>177</v>
      </c>
      <c r="C16" s="539" t="s">
        <v>176</v>
      </c>
      <c r="D16" s="541" t="s">
        <v>119</v>
      </c>
      <c r="E16" s="541">
        <f>GPS!E4</f>
        <v>74</v>
      </c>
      <c r="F16" s="539" t="s">
        <v>175</v>
      </c>
      <c r="G16" s="306" t="s">
        <v>1183</v>
      </c>
      <c r="H16" s="307" t="s">
        <v>177</v>
      </c>
      <c r="I16" s="307" t="s">
        <v>554</v>
      </c>
      <c r="J16" s="280" t="s">
        <v>1223</v>
      </c>
      <c r="K16" s="305" t="s">
        <v>69</v>
      </c>
      <c r="L16" s="280" t="s">
        <v>1312</v>
      </c>
    </row>
    <row r="17" spans="1:12" ht="90">
      <c r="A17" s="540"/>
      <c r="B17" s="540"/>
      <c r="C17" s="540"/>
      <c r="D17" s="540"/>
      <c r="E17" s="540"/>
      <c r="F17" s="540"/>
      <c r="G17" s="462" t="s">
        <v>1737</v>
      </c>
      <c r="H17" s="465" t="s">
        <v>1736</v>
      </c>
      <c r="I17" s="463" t="s">
        <v>382</v>
      </c>
      <c r="J17" s="461" t="s">
        <v>1738</v>
      </c>
      <c r="K17" s="464" t="s">
        <v>1739</v>
      </c>
      <c r="L17" s="461" t="s">
        <v>1740</v>
      </c>
    </row>
    <row r="18" spans="1:12" ht="30">
      <c r="A18" s="84">
        <v>6</v>
      </c>
      <c r="B18" s="99" t="s">
        <v>174</v>
      </c>
      <c r="C18" s="95" t="s">
        <v>173</v>
      </c>
      <c r="D18" s="83" t="s">
        <v>119</v>
      </c>
      <c r="E18" s="83">
        <v>2</v>
      </c>
      <c r="F18" s="99" t="s">
        <v>172</v>
      </c>
      <c r="G18" s="108"/>
    </row>
    <row r="19" spans="1:12">
      <c r="A19" s="84">
        <v>7</v>
      </c>
      <c r="B19" s="99" t="s">
        <v>171</v>
      </c>
      <c r="C19" s="95" t="s">
        <v>170</v>
      </c>
      <c r="D19" s="83" t="s">
        <v>119</v>
      </c>
      <c r="E19" s="466">
        <v>8</v>
      </c>
      <c r="F19" s="99" t="s">
        <v>915</v>
      </c>
      <c r="G19" s="108"/>
    </row>
    <row r="20" spans="1:12">
      <c r="A20" s="84">
        <v>8</v>
      </c>
      <c r="B20" s="99" t="s">
        <v>169</v>
      </c>
      <c r="C20" s="95" t="s">
        <v>168</v>
      </c>
      <c r="D20" s="83" t="s">
        <v>119</v>
      </c>
      <c r="E20" s="83">
        <v>3</v>
      </c>
      <c r="F20" s="99" t="s">
        <v>1030</v>
      </c>
      <c r="G20" s="108"/>
    </row>
    <row r="21" spans="1:12">
      <c r="A21" s="84">
        <v>9</v>
      </c>
      <c r="B21" s="74" t="s">
        <v>167</v>
      </c>
      <c r="C21" s="74" t="s">
        <v>166</v>
      </c>
      <c r="D21" s="83" t="s">
        <v>146</v>
      </c>
      <c r="E21" s="466">
        <v>1024</v>
      </c>
      <c r="F21" s="72"/>
      <c r="G21" s="292"/>
    </row>
    <row r="22" spans="1:12" ht="30">
      <c r="A22" s="103"/>
      <c r="B22" s="102"/>
      <c r="C22" s="102"/>
      <c r="D22" s="97"/>
      <c r="E22" s="331"/>
      <c r="F22" s="292"/>
      <c r="G22" s="326" t="s">
        <v>1251</v>
      </c>
      <c r="H22" s="332" t="s">
        <v>1249</v>
      </c>
      <c r="I22" s="326" t="s">
        <v>119</v>
      </c>
      <c r="J22" s="327" t="s">
        <v>1250</v>
      </c>
      <c r="K22" s="327" t="s">
        <v>162</v>
      </c>
      <c r="L22" s="327" t="s">
        <v>1302</v>
      </c>
    </row>
    <row r="23" spans="1:12" ht="60">
      <c r="A23" s="103"/>
      <c r="B23" s="102"/>
      <c r="C23" s="102"/>
      <c r="D23" s="106"/>
      <c r="F23" s="105"/>
      <c r="G23" s="323" t="s">
        <v>1246</v>
      </c>
      <c r="H23" s="332" t="s">
        <v>1245</v>
      </c>
      <c r="I23" s="323" t="s">
        <v>119</v>
      </c>
      <c r="J23" s="322" t="s">
        <v>1055</v>
      </c>
      <c r="K23" s="320" t="s">
        <v>1241</v>
      </c>
      <c r="L23" s="320" t="s">
        <v>1313</v>
      </c>
    </row>
    <row r="24" spans="1:12" ht="45">
      <c r="A24" s="103"/>
      <c r="B24" s="102"/>
      <c r="C24" s="102"/>
      <c r="D24" s="106"/>
      <c r="F24" s="105"/>
      <c r="G24" s="323" t="s">
        <v>1247</v>
      </c>
      <c r="H24" s="332" t="s">
        <v>1244</v>
      </c>
      <c r="I24" s="323" t="s">
        <v>119</v>
      </c>
      <c r="J24" s="322" t="s">
        <v>1055</v>
      </c>
      <c r="K24" s="320" t="s">
        <v>1241</v>
      </c>
      <c r="L24" s="320" t="s">
        <v>1314</v>
      </c>
    </row>
    <row r="25" spans="1:12">
      <c r="A25" s="103"/>
      <c r="B25" s="102"/>
      <c r="C25" s="102"/>
      <c r="D25" s="106"/>
      <c r="F25" s="105"/>
      <c r="G25" s="105"/>
      <c r="H25" s="152"/>
      <c r="I25" s="104"/>
      <c r="J25" s="104"/>
      <c r="K25" s="104"/>
    </row>
    <row r="26" spans="1:12">
      <c r="A26" s="36" t="s">
        <v>1157</v>
      </c>
      <c r="B26" s="159" t="s">
        <v>1158</v>
      </c>
    </row>
    <row r="27" spans="1:12" s="96" customFormat="1">
      <c r="A27" s="98" t="s">
        <v>165</v>
      </c>
      <c r="B27" s="92"/>
      <c r="C27" s="92"/>
      <c r="D27" s="100"/>
      <c r="E27" s="101"/>
      <c r="F27" s="100"/>
      <c r="G27" s="100"/>
      <c r="H27" s="91"/>
      <c r="I27" s="91"/>
      <c r="J27" s="91"/>
      <c r="K27" s="91"/>
    </row>
    <row r="28" spans="1:12" s="96" customFormat="1">
      <c r="A28" s="98"/>
      <c r="B28" s="92"/>
      <c r="C28" s="92"/>
      <c r="D28" s="100"/>
      <c r="E28" s="101"/>
      <c r="F28" s="100"/>
      <c r="G28" s="100"/>
      <c r="H28" s="91"/>
      <c r="I28" s="91"/>
      <c r="J28" s="91"/>
      <c r="K28" s="91"/>
    </row>
    <row r="29" spans="1:12">
      <c r="A29" s="90" t="s">
        <v>142</v>
      </c>
      <c r="B29" s="79" t="s">
        <v>141</v>
      </c>
      <c r="C29" s="79" t="s">
        <v>129</v>
      </c>
      <c r="D29" s="78" t="s">
        <v>128</v>
      </c>
      <c r="E29" s="89" t="s">
        <v>160</v>
      </c>
      <c r="F29" s="77" t="s">
        <v>127</v>
      </c>
      <c r="G29" s="76" t="s">
        <v>1038</v>
      </c>
      <c r="H29" s="76" t="s">
        <v>126</v>
      </c>
      <c r="I29" s="76" t="s">
        <v>125</v>
      </c>
      <c r="J29" s="75" t="s">
        <v>1054</v>
      </c>
      <c r="K29" s="75" t="s">
        <v>124</v>
      </c>
      <c r="L29" s="75" t="s">
        <v>133</v>
      </c>
    </row>
    <row r="30" spans="1:12">
      <c r="A30" s="546">
        <v>1</v>
      </c>
      <c r="B30" s="544" t="s">
        <v>163</v>
      </c>
      <c r="C30" s="544" t="s">
        <v>164</v>
      </c>
      <c r="D30" s="542" t="s">
        <v>146</v>
      </c>
      <c r="E30" s="542">
        <f>SUM(E37:E42)+MAX(A37:A42)-1</f>
        <v>302</v>
      </c>
      <c r="F30" s="99" t="s">
        <v>1248</v>
      </c>
      <c r="G30" s="286" t="s">
        <v>1098</v>
      </c>
      <c r="H30" s="71" t="s">
        <v>163</v>
      </c>
      <c r="I30" s="71" t="s">
        <v>119</v>
      </c>
      <c r="J30" s="284" t="s">
        <v>1097</v>
      </c>
      <c r="K30" s="70" t="s">
        <v>162</v>
      </c>
      <c r="L30" s="70" t="s">
        <v>1303</v>
      </c>
    </row>
    <row r="31" spans="1:12" s="96" customFormat="1" ht="45">
      <c r="A31" s="547"/>
      <c r="B31" s="545"/>
      <c r="C31" s="545"/>
      <c r="D31" s="543"/>
      <c r="E31" s="543"/>
      <c r="F31" s="308" t="s">
        <v>1152</v>
      </c>
      <c r="G31" s="306" t="s">
        <v>1204</v>
      </c>
      <c r="H31" s="307" t="s">
        <v>1150</v>
      </c>
      <c r="I31" s="307" t="s">
        <v>119</v>
      </c>
      <c r="J31" s="305" t="s">
        <v>1151</v>
      </c>
      <c r="K31" s="305" t="s">
        <v>607</v>
      </c>
      <c r="L31" s="305" t="s">
        <v>607</v>
      </c>
    </row>
    <row r="32" spans="1:12" s="96" customFormat="1" ht="45">
      <c r="A32" s="98"/>
      <c r="B32" s="92"/>
      <c r="C32" s="92"/>
      <c r="D32" s="91"/>
      <c r="E32" s="91"/>
      <c r="F32" s="91"/>
      <c r="G32" s="323" t="s">
        <v>1243</v>
      </c>
      <c r="H32" s="332" t="s">
        <v>1240</v>
      </c>
      <c r="I32" s="321" t="s">
        <v>119</v>
      </c>
      <c r="J32" s="324" t="s">
        <v>1242</v>
      </c>
      <c r="K32" s="320" t="s">
        <v>1241</v>
      </c>
      <c r="L32" s="320" t="s">
        <v>1315</v>
      </c>
    </row>
    <row r="33" spans="1:10" s="96" customFormat="1">
      <c r="A33" s="93" t="s">
        <v>161</v>
      </c>
      <c r="B33" s="92"/>
      <c r="C33" s="92"/>
      <c r="D33" s="91"/>
      <c r="E33" s="91"/>
      <c r="F33" s="91"/>
      <c r="G33" s="91"/>
      <c r="J33" s="159"/>
    </row>
    <row r="34" spans="1:10" s="96" customFormat="1">
      <c r="A34" s="36" t="s">
        <v>1155</v>
      </c>
      <c r="B34" s="93" t="s">
        <v>1156</v>
      </c>
      <c r="C34" s="92"/>
      <c r="D34" s="91"/>
      <c r="E34" s="97"/>
      <c r="F34" s="91"/>
      <c r="G34" s="91"/>
    </row>
    <row r="36" spans="1:10">
      <c r="A36" s="90" t="s">
        <v>142</v>
      </c>
      <c r="B36" s="79" t="s">
        <v>141</v>
      </c>
      <c r="C36" s="79" t="s">
        <v>129</v>
      </c>
      <c r="D36" s="78" t="s">
        <v>128</v>
      </c>
      <c r="E36" s="89" t="s">
        <v>160</v>
      </c>
      <c r="F36" s="77" t="s">
        <v>127</v>
      </c>
      <c r="G36" s="290"/>
    </row>
    <row r="37" spans="1:10" s="64" customFormat="1">
      <c r="A37" s="83">
        <v>0</v>
      </c>
      <c r="B37" s="95" t="s">
        <v>159</v>
      </c>
      <c r="C37" s="95" t="s">
        <v>158</v>
      </c>
      <c r="D37" s="83" t="s">
        <v>119</v>
      </c>
      <c r="E37" s="83">
        <v>9</v>
      </c>
      <c r="F37" s="95" t="s">
        <v>157</v>
      </c>
      <c r="G37" s="291"/>
    </row>
    <row r="38" spans="1:10" ht="90">
      <c r="A38" s="87">
        <v>1</v>
      </c>
      <c r="B38" s="86" t="s">
        <v>156</v>
      </c>
      <c r="C38" s="86" t="s">
        <v>155</v>
      </c>
      <c r="D38" s="84" t="s">
        <v>119</v>
      </c>
      <c r="E38" s="83">
        <v>10</v>
      </c>
      <c r="F38" s="88" t="s">
        <v>1032</v>
      </c>
      <c r="G38" s="293"/>
    </row>
    <row r="39" spans="1:10">
      <c r="A39" s="87">
        <v>2</v>
      </c>
      <c r="B39" s="86" t="s">
        <v>154</v>
      </c>
      <c r="C39" s="86" t="s">
        <v>153</v>
      </c>
      <c r="D39" s="84" t="s">
        <v>119</v>
      </c>
      <c r="E39" s="83">
        <v>10</v>
      </c>
      <c r="F39" s="88" t="s">
        <v>857</v>
      </c>
      <c r="G39" s="293"/>
    </row>
    <row r="40" spans="1:10" ht="120">
      <c r="A40" s="87">
        <v>3</v>
      </c>
      <c r="B40" s="86" t="s">
        <v>152</v>
      </c>
      <c r="C40" s="86" t="s">
        <v>151</v>
      </c>
      <c r="D40" s="84" t="s">
        <v>119</v>
      </c>
      <c r="E40" s="83">
        <v>2</v>
      </c>
      <c r="F40" s="88" t="s">
        <v>872</v>
      </c>
      <c r="G40" s="293"/>
    </row>
    <row r="41" spans="1:10">
      <c r="A41" s="87">
        <v>4</v>
      </c>
      <c r="B41" s="86" t="s">
        <v>150</v>
      </c>
      <c r="C41" s="86" t="s">
        <v>149</v>
      </c>
      <c r="D41" s="84" t="s">
        <v>119</v>
      </c>
      <c r="E41" s="83">
        <v>3</v>
      </c>
      <c r="F41" s="88" t="s">
        <v>875</v>
      </c>
      <c r="G41" s="293"/>
    </row>
    <row r="42" spans="1:10">
      <c r="A42" s="87">
        <v>5</v>
      </c>
      <c r="B42" s="94" t="s">
        <v>148</v>
      </c>
      <c r="C42" s="94" t="s">
        <v>147</v>
      </c>
      <c r="D42" s="83" t="s">
        <v>146</v>
      </c>
      <c r="E42" s="83">
        <f>SUM(E49:E51)+MAX(A49:A51)-1</f>
        <v>264</v>
      </c>
      <c r="F42" s="88" t="s">
        <v>1035</v>
      </c>
      <c r="G42" s="293"/>
    </row>
    <row r="44" spans="1:10">
      <c r="A44" s="36" t="s">
        <v>145</v>
      </c>
    </row>
    <row r="45" spans="1:10">
      <c r="A45" s="36" t="s">
        <v>144</v>
      </c>
    </row>
    <row r="46" spans="1:10">
      <c r="A46" s="93" t="s">
        <v>143</v>
      </c>
      <c r="B46" s="92"/>
      <c r="C46" s="92"/>
      <c r="D46" s="91"/>
      <c r="E46" s="91"/>
      <c r="F46" s="91"/>
      <c r="G46" s="91"/>
    </row>
    <row r="48" spans="1:10">
      <c r="A48" s="90" t="s">
        <v>142</v>
      </c>
      <c r="B48" s="79" t="s">
        <v>141</v>
      </c>
      <c r="C48" s="79" t="s">
        <v>129</v>
      </c>
      <c r="D48" s="78" t="s">
        <v>128</v>
      </c>
      <c r="E48" s="89" t="s">
        <v>160</v>
      </c>
      <c r="F48" s="77" t="s">
        <v>127</v>
      </c>
      <c r="G48" s="290"/>
    </row>
    <row r="49" spans="1:7" ht="45">
      <c r="A49" s="87">
        <v>1</v>
      </c>
      <c r="B49" s="86" t="s">
        <v>140</v>
      </c>
      <c r="C49" s="86" t="s">
        <v>139</v>
      </c>
      <c r="D49" s="84" t="s">
        <v>119</v>
      </c>
      <c r="E49" s="466">
        <v>3</v>
      </c>
      <c r="F49" s="88" t="s">
        <v>1033</v>
      </c>
      <c r="G49" s="293"/>
    </row>
    <row r="50" spans="1:7">
      <c r="A50" s="87">
        <v>2</v>
      </c>
      <c r="B50" s="86" t="s">
        <v>138</v>
      </c>
      <c r="C50" s="86" t="s">
        <v>137</v>
      </c>
      <c r="D50" s="84" t="s">
        <v>119</v>
      </c>
      <c r="E50" s="466">
        <v>255</v>
      </c>
      <c r="F50" s="88" t="s">
        <v>1034</v>
      </c>
      <c r="G50" s="293"/>
    </row>
    <row r="51" spans="1:7" ht="45">
      <c r="A51" s="87">
        <v>3</v>
      </c>
      <c r="B51" s="86" t="s">
        <v>136</v>
      </c>
      <c r="C51" s="85" t="s">
        <v>135</v>
      </c>
      <c r="D51" s="84" t="s">
        <v>119</v>
      </c>
      <c r="E51" s="466">
        <v>4</v>
      </c>
      <c r="F51" s="82" t="s">
        <v>864</v>
      </c>
      <c r="G51" s="294"/>
    </row>
    <row r="53" spans="1:7">
      <c r="A53" s="36" t="s">
        <v>1163</v>
      </c>
      <c r="B53" s="81" t="s">
        <v>1167</v>
      </c>
    </row>
    <row r="54" spans="1:7">
      <c r="A54" s="36" t="s">
        <v>1164</v>
      </c>
      <c r="B54" s="81" t="s">
        <v>1166</v>
      </c>
    </row>
    <row r="55" spans="1:7">
      <c r="A55" s="36" t="s">
        <v>1165</v>
      </c>
      <c r="B55" s="81" t="s">
        <v>1168</v>
      </c>
    </row>
    <row r="56" spans="1:7">
      <c r="A56" s="36" t="s">
        <v>1169</v>
      </c>
      <c r="B56" s="36" t="s">
        <v>1170</v>
      </c>
    </row>
  </sheetData>
  <mergeCells count="11">
    <mergeCell ref="E30:E31"/>
    <mergeCell ref="D30:D31"/>
    <mergeCell ref="C30:C31"/>
    <mergeCell ref="B30:B31"/>
    <mergeCell ref="A30:A31"/>
    <mergeCell ref="F16:F17"/>
    <mergeCell ref="A16:A17"/>
    <mergeCell ref="B16:B17"/>
    <mergeCell ref="C16:C17"/>
    <mergeCell ref="D16:D17"/>
    <mergeCell ref="E16:E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workbookViewId="0">
      <selection activeCell="D16" sqref="D16"/>
    </sheetView>
  </sheetViews>
  <sheetFormatPr baseColWidth="10" defaultRowHeight="12.75"/>
  <cols>
    <col min="1" max="1" width="15.7109375" customWidth="1"/>
    <col min="2" max="2" width="9.85546875" bestFit="1" customWidth="1"/>
    <col min="3" max="4" width="19.42578125" customWidth="1"/>
    <col min="5" max="5" width="81.85546875" customWidth="1"/>
  </cols>
  <sheetData>
    <row r="1" spans="1:10" ht="18.75">
      <c r="A1" s="145" t="s">
        <v>1643</v>
      </c>
    </row>
    <row r="2" spans="1:10">
      <c r="A2" s="246" t="s">
        <v>1644</v>
      </c>
    </row>
    <row r="3" spans="1:10">
      <c r="A3" s="246" t="s">
        <v>1645</v>
      </c>
      <c r="B3" s="246"/>
      <c r="C3" s="246"/>
      <c r="D3" s="246"/>
      <c r="E3" s="246"/>
      <c r="F3" s="246"/>
      <c r="G3" s="246"/>
      <c r="H3" s="246"/>
      <c r="I3" s="246"/>
      <c r="J3" s="246"/>
    </row>
    <row r="4" spans="1:10">
      <c r="A4" s="246" t="s">
        <v>1646</v>
      </c>
      <c r="B4" s="246"/>
      <c r="C4" s="246"/>
      <c r="D4" s="246"/>
      <c r="E4" s="246"/>
      <c r="F4" s="246"/>
      <c r="G4" s="246"/>
      <c r="H4" s="246"/>
      <c r="I4" s="246"/>
      <c r="J4" s="246"/>
    </row>
    <row r="5" spans="1:10">
      <c r="A5" s="246" t="s">
        <v>1647</v>
      </c>
      <c r="B5" s="246"/>
      <c r="C5" s="246"/>
      <c r="D5" s="246"/>
      <c r="E5" s="246"/>
      <c r="F5" s="246"/>
      <c r="G5" s="246"/>
      <c r="H5" s="246"/>
      <c r="I5" s="246"/>
      <c r="J5" s="246"/>
    </row>
    <row r="6" spans="1:10">
      <c r="A6" s="246"/>
      <c r="B6" s="246"/>
      <c r="C6" s="246"/>
      <c r="D6" s="246"/>
      <c r="E6" s="246"/>
      <c r="F6" s="246"/>
      <c r="G6" s="246"/>
      <c r="H6" s="246"/>
      <c r="I6" s="246"/>
      <c r="J6" s="246"/>
    </row>
    <row r="7" spans="1:10">
      <c r="A7" s="246"/>
      <c r="B7" s="429" t="s">
        <v>184</v>
      </c>
      <c r="C7" s="429" t="s">
        <v>1651</v>
      </c>
      <c r="D7" s="430" t="s">
        <v>1668</v>
      </c>
      <c r="E7" s="429" t="s">
        <v>1652</v>
      </c>
      <c r="F7" s="246"/>
      <c r="G7" s="246"/>
      <c r="H7" s="246"/>
      <c r="I7" s="246"/>
      <c r="J7" s="246"/>
    </row>
    <row r="8" spans="1:10" ht="25.5">
      <c r="A8" s="548" t="s">
        <v>268</v>
      </c>
      <c r="B8" s="548" t="s">
        <v>1648</v>
      </c>
      <c r="C8" s="548" t="s">
        <v>1654</v>
      </c>
      <c r="D8" s="433" t="s">
        <v>1669</v>
      </c>
      <c r="E8" s="434" t="s">
        <v>1667</v>
      </c>
      <c r="F8" s="246"/>
      <c r="G8" s="246"/>
      <c r="H8" s="246"/>
      <c r="I8" s="246"/>
      <c r="J8" s="246"/>
    </row>
    <row r="9" spans="1:10" ht="63.75">
      <c r="A9" s="550"/>
      <c r="B9" s="550"/>
      <c r="C9" s="550"/>
      <c r="D9" s="436" t="s">
        <v>1670</v>
      </c>
      <c r="E9" s="437" t="s">
        <v>1678</v>
      </c>
      <c r="F9" s="246"/>
      <c r="G9" s="246"/>
      <c r="H9" s="246"/>
      <c r="I9" s="246"/>
      <c r="J9" s="246"/>
    </row>
    <row r="10" spans="1:10" ht="76.5">
      <c r="A10" s="550"/>
      <c r="B10" s="550"/>
      <c r="C10" s="550"/>
      <c r="D10" s="436" t="s">
        <v>1670</v>
      </c>
      <c r="E10" s="437" t="s">
        <v>1679</v>
      </c>
      <c r="F10" s="246"/>
      <c r="G10" s="246"/>
      <c r="H10" s="246"/>
      <c r="I10" s="246"/>
      <c r="J10" s="246"/>
    </row>
    <row r="11" spans="1:10" ht="76.5">
      <c r="A11" s="550"/>
      <c r="B11" s="551"/>
      <c r="C11" s="551"/>
      <c r="D11" s="436" t="s">
        <v>1670</v>
      </c>
      <c r="E11" s="437" t="s">
        <v>1680</v>
      </c>
      <c r="F11" s="246"/>
      <c r="G11" s="246"/>
      <c r="H11" s="246"/>
      <c r="I11" s="246"/>
      <c r="J11" s="246"/>
    </row>
    <row r="12" spans="1:10" ht="25.5">
      <c r="A12" s="550"/>
      <c r="B12" s="548" t="s">
        <v>1653</v>
      </c>
      <c r="C12" s="548" t="s">
        <v>1701</v>
      </c>
      <c r="D12" s="433" t="s">
        <v>1669</v>
      </c>
      <c r="E12" s="434" t="s">
        <v>1667</v>
      </c>
      <c r="F12" s="246"/>
      <c r="G12" s="246"/>
      <c r="H12" s="246"/>
      <c r="I12" s="246"/>
      <c r="J12" s="246"/>
    </row>
    <row r="13" spans="1:10" ht="76.5">
      <c r="A13" s="550"/>
      <c r="B13" s="551"/>
      <c r="C13" s="551"/>
      <c r="D13" s="438" t="s">
        <v>1670</v>
      </c>
      <c r="E13" s="437" t="s">
        <v>1680</v>
      </c>
      <c r="F13" s="246"/>
      <c r="G13" s="246"/>
      <c r="H13" s="246"/>
      <c r="I13" s="246"/>
      <c r="J13" s="246"/>
    </row>
    <row r="14" spans="1:10" ht="25.5">
      <c r="A14" s="550"/>
      <c r="B14" s="553" t="s">
        <v>1746</v>
      </c>
      <c r="C14" s="552" t="s">
        <v>1745</v>
      </c>
      <c r="D14" s="433" t="s">
        <v>1669</v>
      </c>
      <c r="E14" s="434" t="s">
        <v>1667</v>
      </c>
      <c r="F14" s="246"/>
      <c r="G14" s="246"/>
      <c r="H14" s="246"/>
      <c r="I14" s="246"/>
      <c r="J14" s="246"/>
    </row>
    <row r="15" spans="1:10" ht="76.5">
      <c r="A15" s="550"/>
      <c r="B15" s="554"/>
      <c r="C15" s="550"/>
      <c r="D15" s="438" t="s">
        <v>1670</v>
      </c>
      <c r="E15" s="437" t="s">
        <v>1680</v>
      </c>
      <c r="F15" s="246"/>
      <c r="G15" s="246"/>
      <c r="H15" s="246"/>
      <c r="I15" s="246"/>
      <c r="J15" s="246"/>
    </row>
    <row r="16" spans="1:10" ht="51">
      <c r="A16" s="551"/>
      <c r="B16" s="540"/>
      <c r="C16" s="551"/>
      <c r="D16" s="438" t="s">
        <v>1670</v>
      </c>
      <c r="E16" s="437" t="s">
        <v>1750</v>
      </c>
      <c r="F16" s="246"/>
      <c r="G16" s="246"/>
      <c r="H16" s="246"/>
      <c r="I16" s="246"/>
      <c r="J16" s="246"/>
    </row>
    <row r="17" spans="1:10" ht="25.5">
      <c r="A17" s="548" t="s">
        <v>1650</v>
      </c>
      <c r="B17" s="429" t="s">
        <v>1649</v>
      </c>
      <c r="C17" s="429" t="s">
        <v>1666</v>
      </c>
      <c r="D17" s="433" t="s">
        <v>1669</v>
      </c>
      <c r="E17" s="434" t="s">
        <v>1671</v>
      </c>
      <c r="F17" s="246"/>
      <c r="G17" s="246"/>
      <c r="H17" s="246"/>
      <c r="I17" s="246"/>
      <c r="J17" s="246"/>
    </row>
    <row r="18" spans="1:10" ht="25.5">
      <c r="A18" s="549"/>
      <c r="B18" s="428" t="s">
        <v>1664</v>
      </c>
      <c r="C18" s="430" t="s">
        <v>1665</v>
      </c>
      <c r="D18" s="435" t="s">
        <v>1669</v>
      </c>
      <c r="E18" s="434" t="s">
        <v>1672</v>
      </c>
      <c r="F18" s="246"/>
      <c r="G18" s="246"/>
      <c r="H18" s="246"/>
      <c r="I18" s="246"/>
      <c r="J18" s="246"/>
    </row>
  </sheetData>
  <mergeCells count="8">
    <mergeCell ref="A17:A18"/>
    <mergeCell ref="C8:C11"/>
    <mergeCell ref="B8:B11"/>
    <mergeCell ref="B12:B13"/>
    <mergeCell ref="C12:C13"/>
    <mergeCell ref="C14:C16"/>
    <mergeCell ref="B14:B16"/>
    <mergeCell ref="A8:A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9" sqref="C19"/>
    </sheetView>
  </sheetViews>
  <sheetFormatPr baseColWidth="10" defaultRowHeight="15"/>
  <cols>
    <col min="1" max="1" width="20.42578125" style="36" customWidth="1"/>
    <col min="2" max="2" width="29.7109375" style="36" bestFit="1" customWidth="1"/>
    <col min="3" max="3" width="26" style="36" bestFit="1" customWidth="1"/>
    <col min="4" max="4" width="11.5703125" style="116" bestFit="1" customWidth="1"/>
    <col min="5" max="5" width="15.85546875" style="115" customWidth="1"/>
    <col min="6" max="6" width="41.42578125" style="36" bestFit="1" customWidth="1"/>
    <col min="7" max="16384" width="11.42578125" style="36"/>
  </cols>
  <sheetData>
    <row r="1" spans="1:7" s="114" customFormat="1" ht="18.75">
      <c r="A1" s="114" t="s">
        <v>235</v>
      </c>
      <c r="D1" s="137"/>
      <c r="E1" s="136"/>
    </row>
    <row r="2" spans="1:7">
      <c r="A2" s="135" t="s">
        <v>234</v>
      </c>
      <c r="E2" s="115">
        <f>E3-1</f>
        <v>9</v>
      </c>
    </row>
    <row r="3" spans="1:7" s="134" customFormat="1">
      <c r="A3" s="133" t="s">
        <v>233</v>
      </c>
      <c r="E3" s="115">
        <f>COUNTA(A7:A20)</f>
        <v>10</v>
      </c>
    </row>
    <row r="4" spans="1:7">
      <c r="A4" s="133" t="s">
        <v>232</v>
      </c>
      <c r="E4" s="115">
        <f>SUM(E7:E20)+E2</f>
        <v>74</v>
      </c>
    </row>
    <row r="6" spans="1:7">
      <c r="A6" s="130" t="s">
        <v>231</v>
      </c>
      <c r="B6" s="130" t="s">
        <v>230</v>
      </c>
      <c r="C6" s="130" t="s">
        <v>229</v>
      </c>
      <c r="D6" s="132" t="s">
        <v>127</v>
      </c>
      <c r="E6" s="131" t="s">
        <v>1598</v>
      </c>
      <c r="F6" s="130" t="s">
        <v>227</v>
      </c>
    </row>
    <row r="7" spans="1:7" ht="51">
      <c r="A7" s="124" t="s">
        <v>195</v>
      </c>
      <c r="B7" s="72" t="s">
        <v>226</v>
      </c>
      <c r="C7" s="72"/>
      <c r="D7" s="129">
        <v>2</v>
      </c>
      <c r="E7" s="128">
        <v>2</v>
      </c>
      <c r="F7" s="54" t="s">
        <v>225</v>
      </c>
      <c r="G7" s="127"/>
    </row>
    <row r="8" spans="1:7">
      <c r="A8" s="124" t="s">
        <v>224</v>
      </c>
      <c r="B8" s="54" t="s">
        <v>223</v>
      </c>
      <c r="C8" s="54"/>
      <c r="D8" s="123">
        <v>220008</v>
      </c>
      <c r="E8" s="122">
        <v>10</v>
      </c>
      <c r="F8" s="121" t="s">
        <v>222</v>
      </c>
    </row>
    <row r="9" spans="1:7">
      <c r="A9" s="124" t="s">
        <v>221</v>
      </c>
      <c r="B9" s="54" t="s">
        <v>1609</v>
      </c>
      <c r="C9" s="54"/>
      <c r="D9" s="123">
        <v>220713</v>
      </c>
      <c r="E9" s="122">
        <v>6</v>
      </c>
      <c r="F9" s="54" t="s">
        <v>207</v>
      </c>
    </row>
    <row r="10" spans="1:7" ht="30">
      <c r="A10" s="555" t="s">
        <v>220</v>
      </c>
      <c r="B10" s="160" t="s">
        <v>1656</v>
      </c>
      <c r="C10" s="54" t="s">
        <v>1658</v>
      </c>
      <c r="D10" s="123" t="s">
        <v>1659</v>
      </c>
      <c r="E10" s="555">
        <v>10</v>
      </c>
      <c r="F10" s="557" t="s">
        <v>207</v>
      </c>
    </row>
    <row r="11" spans="1:7" ht="30">
      <c r="A11" s="556"/>
      <c r="B11" s="160" t="s">
        <v>1641</v>
      </c>
      <c r="C11" s="54" t="s">
        <v>1640</v>
      </c>
      <c r="D11" s="123" t="s">
        <v>219</v>
      </c>
      <c r="E11" s="556"/>
      <c r="F11" s="556"/>
    </row>
    <row r="12" spans="1:7" ht="30">
      <c r="A12" s="555" t="s">
        <v>218</v>
      </c>
      <c r="B12" s="160" t="s">
        <v>1657</v>
      </c>
      <c r="C12" s="54" t="s">
        <v>1658</v>
      </c>
      <c r="D12" s="123" t="s">
        <v>1660</v>
      </c>
      <c r="E12" s="555">
        <v>11</v>
      </c>
      <c r="F12" s="557" t="s">
        <v>207</v>
      </c>
    </row>
    <row r="13" spans="1:7" ht="30">
      <c r="A13" s="556"/>
      <c r="B13" s="160" t="s">
        <v>1642</v>
      </c>
      <c r="C13" s="54" t="s">
        <v>1640</v>
      </c>
      <c r="D13" s="123" t="s">
        <v>217</v>
      </c>
      <c r="E13" s="556"/>
      <c r="F13" s="556"/>
    </row>
    <row r="14" spans="1:7">
      <c r="A14" s="124" t="s">
        <v>216</v>
      </c>
      <c r="B14" s="54" t="s">
        <v>1599</v>
      </c>
      <c r="C14" s="54" t="s">
        <v>215</v>
      </c>
      <c r="D14" s="123" t="s">
        <v>214</v>
      </c>
      <c r="E14" s="122">
        <v>6</v>
      </c>
      <c r="F14" s="54"/>
    </row>
    <row r="15" spans="1:7">
      <c r="A15" s="124" t="s">
        <v>213</v>
      </c>
      <c r="B15" s="121" t="s">
        <v>212</v>
      </c>
      <c r="C15" s="121"/>
      <c r="D15" s="123" t="s">
        <v>211</v>
      </c>
      <c r="E15" s="122">
        <v>5</v>
      </c>
      <c r="F15" s="54"/>
    </row>
    <row r="16" spans="1:7">
      <c r="A16" s="124" t="s">
        <v>210</v>
      </c>
      <c r="B16" s="54" t="s">
        <v>209</v>
      </c>
      <c r="C16" s="54" t="s">
        <v>208</v>
      </c>
      <c r="D16" s="126">
        <v>1722</v>
      </c>
      <c r="E16" s="125">
        <v>7</v>
      </c>
      <c r="F16" s="54" t="s">
        <v>207</v>
      </c>
    </row>
    <row r="17" spans="1:7">
      <c r="A17" s="124" t="s">
        <v>206</v>
      </c>
      <c r="B17" s="54" t="s">
        <v>205</v>
      </c>
      <c r="C17" s="54" t="s">
        <v>204</v>
      </c>
      <c r="D17" s="123" t="s">
        <v>203</v>
      </c>
      <c r="E17" s="122">
        <v>6</v>
      </c>
      <c r="F17" s="54"/>
    </row>
    <row r="18" spans="1:7">
      <c r="A18" s="124" t="s">
        <v>202</v>
      </c>
      <c r="B18" s="54" t="s">
        <v>201</v>
      </c>
      <c r="C18" s="54"/>
      <c r="D18" s="123">
        <v>5</v>
      </c>
      <c r="E18" s="122">
        <v>2</v>
      </c>
      <c r="F18" s="121"/>
      <c r="G18" s="64"/>
    </row>
    <row r="20" spans="1:7">
      <c r="A20" s="120"/>
    </row>
    <row r="23" spans="1:7">
      <c r="A23" s="119" t="s">
        <v>200</v>
      </c>
    </row>
    <row r="24" spans="1:7">
      <c r="A24" s="36" t="s">
        <v>199</v>
      </c>
    </row>
    <row r="26" spans="1:7">
      <c r="A26" s="65" t="s">
        <v>195</v>
      </c>
      <c r="B26" s="36" t="s">
        <v>198</v>
      </c>
      <c r="E26" s="36" t="s">
        <v>129</v>
      </c>
    </row>
    <row r="27" spans="1:7">
      <c r="A27" s="118">
        <v>-2</v>
      </c>
      <c r="B27" s="36" t="s">
        <v>197</v>
      </c>
      <c r="E27" s="36" t="s">
        <v>196</v>
      </c>
    </row>
    <row r="28" spans="1:7">
      <c r="A28" s="118">
        <v>-1</v>
      </c>
      <c r="B28" s="36" t="s">
        <v>195</v>
      </c>
      <c r="E28" s="96" t="s">
        <v>194</v>
      </c>
    </row>
    <row r="29" spans="1:7">
      <c r="A29" s="118">
        <v>1</v>
      </c>
      <c r="B29" s="36" t="s">
        <v>193</v>
      </c>
      <c r="E29" s="117" t="s">
        <v>192</v>
      </c>
    </row>
    <row r="30" spans="1:7">
      <c r="A30" s="118">
        <v>2</v>
      </c>
      <c r="B30" s="36" t="s">
        <v>191</v>
      </c>
      <c r="E30" s="117" t="s">
        <v>190</v>
      </c>
    </row>
  </sheetData>
  <mergeCells count="6">
    <mergeCell ref="A10:A11"/>
    <mergeCell ref="E10:E11"/>
    <mergeCell ref="F10:F11"/>
    <mergeCell ref="A12:A13"/>
    <mergeCell ref="E12:E13"/>
    <mergeCell ref="F12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4</vt:i4>
      </vt:variant>
    </vt:vector>
  </HeadingPairs>
  <TitlesOfParts>
    <vt:vector size="29" baseType="lpstr">
      <vt:lpstr>Cover page</vt:lpstr>
      <vt:lpstr>Document History</vt:lpstr>
      <vt:lpstr>Table of contents</vt:lpstr>
      <vt:lpstr>Ref</vt:lpstr>
      <vt:lpstr>OPC Types</vt:lpstr>
      <vt:lpstr>OBU_PROXY</vt:lpstr>
      <vt:lpstr>RMR Messages</vt:lpstr>
      <vt:lpstr>OBU_VER</vt:lpstr>
      <vt:lpstr>GPS</vt:lpstr>
      <vt:lpstr>OBU_CUSTOM</vt:lpstr>
      <vt:lpstr>Data Types</vt:lpstr>
      <vt:lpstr>CMD_FBCK</vt:lpstr>
      <vt:lpstr>EVC_TRU</vt:lpstr>
      <vt:lpstr>GSM_R</vt:lpstr>
      <vt:lpstr>GSM_R_AT</vt:lpstr>
      <vt:lpstr>ATB_ARR</vt:lpstr>
      <vt:lpstr>RACK_MM</vt:lpstr>
      <vt:lpstr>RACK_OP</vt:lpstr>
      <vt:lpstr>RACK_INIT</vt:lpstr>
      <vt:lpstr>COMET_INIT</vt:lpstr>
      <vt:lpstr>RMR_EVENT</vt:lpstr>
      <vt:lpstr>RMR_PERIODIC</vt:lpstr>
      <vt:lpstr>EVC_MM</vt:lpstr>
      <vt:lpstr>PHASE_3</vt:lpstr>
      <vt:lpstr>Data Volume</vt:lpstr>
      <vt:lpstr>EVC_TRU!_Toc487427584</vt:lpstr>
      <vt:lpstr>'Document History'!Impression_des_titres</vt:lpstr>
      <vt:lpstr>'Cover page'!Zone_d_impression</vt:lpstr>
      <vt:lpstr>'Document History'!Zone_d_impression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Cr_Alpha127303</dc:creator>
  <cp:lastModifiedBy>Philippe Rose</cp:lastModifiedBy>
  <cp:lastPrinted>2013-06-14T11:44:48Z</cp:lastPrinted>
  <dcterms:created xsi:type="dcterms:W3CDTF">2009-08-27T09:11:39Z</dcterms:created>
  <dcterms:modified xsi:type="dcterms:W3CDTF">2018-07-30T14:42:46Z</dcterms:modified>
</cp:coreProperties>
</file>